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040" windowHeight="9345" tabRatio="599"/>
  </bookViews>
  <sheets>
    <sheet name="国家奖学金" sheetId="11" r:id="rId1"/>
    <sheet name="2016级电气" sheetId="7" r:id="rId2"/>
    <sheet name="2016级自动化" sheetId="12" r:id="rId3"/>
    <sheet name="2016级通信" sheetId="2" r:id="rId4"/>
    <sheet name="2016级医工" sheetId="8" r:id="rId5"/>
    <sheet name="2017级电气" sheetId="6" r:id="rId6"/>
    <sheet name="2017级自动化" sheetId="9" r:id="rId7"/>
    <sheet name="2017级通信" sheetId="3" r:id="rId8"/>
    <sheet name="2017级医工" sheetId="13" r:id="rId9"/>
    <sheet name="2018级电气" sheetId="5" r:id="rId10"/>
    <sheet name="2018级自动化" sheetId="10" r:id="rId11"/>
    <sheet name="2018级通信" sheetId="4" r:id="rId12"/>
    <sheet name="2018级医工" sheetId="14" r:id="rId13"/>
  </sheets>
  <calcPr calcId="125725"/>
</workbook>
</file>

<file path=xl/calcChain.xml><?xml version="1.0" encoding="utf-8"?>
<calcChain xmlns="http://schemas.openxmlformats.org/spreadsheetml/2006/main">
  <c r="O14" i="14"/>
  <c r="N14"/>
  <c r="O13"/>
  <c r="N13"/>
  <c r="O12"/>
  <c r="N12"/>
  <c r="O11"/>
  <c r="N11"/>
  <c r="O10"/>
  <c r="N10"/>
  <c r="O9"/>
  <c r="N9"/>
  <c r="O8"/>
  <c r="N8"/>
  <c r="O7"/>
  <c r="N7"/>
  <c r="O6"/>
  <c r="N6"/>
  <c r="O17" i="4"/>
  <c r="N17"/>
  <c r="O16"/>
  <c r="N16"/>
  <c r="O15"/>
  <c r="N15"/>
  <c r="O14"/>
  <c r="N14"/>
  <c r="O13"/>
  <c r="N13"/>
  <c r="O12"/>
  <c r="N12"/>
  <c r="O11"/>
  <c r="O10"/>
  <c r="N10"/>
  <c r="O9"/>
  <c r="N9"/>
  <c r="O8"/>
  <c r="N8"/>
  <c r="O7"/>
  <c r="N7"/>
  <c r="O6"/>
  <c r="N6"/>
  <c r="O13" i="10"/>
  <c r="N13"/>
  <c r="O12"/>
  <c r="N12"/>
  <c r="O11"/>
  <c r="N11"/>
  <c r="O10"/>
  <c r="N10"/>
  <c r="O9"/>
  <c r="N9"/>
  <c r="O8"/>
  <c r="N8"/>
  <c r="O7"/>
  <c r="N7"/>
  <c r="O6"/>
  <c r="N6"/>
  <c r="O18" i="5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9" i="13"/>
  <c r="N9"/>
  <c r="O8"/>
  <c r="N8"/>
  <c r="O7"/>
  <c r="N7"/>
  <c r="O6"/>
  <c r="N6"/>
  <c r="O14" i="3"/>
  <c r="N14"/>
  <c r="D14"/>
  <c r="O13"/>
  <c r="N13"/>
  <c r="D13"/>
  <c r="O12"/>
  <c r="N12"/>
  <c r="D12"/>
  <c r="O11"/>
  <c r="N11"/>
  <c r="D11"/>
  <c r="O10"/>
  <c r="N10"/>
  <c r="D10"/>
  <c r="O9"/>
  <c r="N9"/>
  <c r="D9"/>
  <c r="O8"/>
  <c r="N8"/>
  <c r="D8"/>
  <c r="O7"/>
  <c r="N7"/>
  <c r="D7"/>
  <c r="O6"/>
  <c r="N6"/>
  <c r="D6"/>
  <c r="O21" i="9"/>
  <c r="N21"/>
  <c r="O20"/>
  <c r="N20"/>
  <c r="O19"/>
  <c r="N19"/>
  <c r="O18"/>
  <c r="N18"/>
  <c r="O17"/>
  <c r="N17"/>
  <c r="O16"/>
  <c r="N16"/>
  <c r="O15"/>
  <c r="N15"/>
  <c r="O14"/>
  <c r="O13"/>
  <c r="N13"/>
  <c r="O12"/>
  <c r="N12"/>
  <c r="O11"/>
  <c r="N11"/>
  <c r="O10"/>
  <c r="N10"/>
  <c r="O9"/>
  <c r="N9"/>
  <c r="O8"/>
  <c r="N8"/>
  <c r="O7"/>
  <c r="N7"/>
  <c r="O6"/>
  <c r="N6"/>
  <c r="O19" i="6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11" i="8"/>
  <c r="N11"/>
  <c r="O10"/>
  <c r="N10"/>
  <c r="O9"/>
  <c r="N9"/>
  <c r="O8"/>
  <c r="N8"/>
  <c r="O7"/>
  <c r="N7"/>
  <c r="O6"/>
  <c r="N6"/>
  <c r="O17" i="2"/>
  <c r="N17"/>
  <c r="O16"/>
  <c r="N16"/>
  <c r="D16"/>
  <c r="O15"/>
  <c r="N15"/>
  <c r="D15"/>
  <c r="O14"/>
  <c r="N14"/>
  <c r="D14"/>
  <c r="O13"/>
  <c r="N13"/>
  <c r="D13"/>
  <c r="O12"/>
  <c r="N12"/>
  <c r="D12"/>
  <c r="O11"/>
  <c r="N11"/>
  <c r="D11"/>
  <c r="O10"/>
  <c r="N10"/>
  <c r="D10"/>
  <c r="O9"/>
  <c r="N9"/>
  <c r="D9"/>
  <c r="O8"/>
  <c r="N8"/>
  <c r="D8"/>
  <c r="O7"/>
  <c r="N7"/>
  <c r="D7"/>
  <c r="O6"/>
  <c r="N6"/>
  <c r="D6"/>
  <c r="O16" i="12"/>
  <c r="N16"/>
  <c r="O15"/>
  <c r="N15"/>
  <c r="N14"/>
  <c r="O13"/>
  <c r="N13"/>
  <c r="O12"/>
  <c r="N12"/>
  <c r="O11"/>
  <c r="N11"/>
  <c r="O10"/>
  <c r="N10"/>
  <c r="O9"/>
  <c r="N9"/>
  <c r="O8"/>
  <c r="N8"/>
  <c r="O7"/>
  <c r="N7"/>
  <c r="O6"/>
  <c r="N6"/>
  <c r="O21" i="7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O10"/>
  <c r="N10"/>
  <c r="O9"/>
  <c r="N9"/>
  <c r="O8"/>
  <c r="N8"/>
  <c r="O7"/>
  <c r="N7"/>
  <c r="O6"/>
  <c r="N6"/>
  <c r="O21" i="1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</calcChain>
</file>

<file path=xl/sharedStrings.xml><?xml version="1.0" encoding="utf-8"?>
<sst xmlns="http://schemas.openxmlformats.org/spreadsheetml/2006/main" count="670" uniqueCount="229">
  <si>
    <t>国家奖学金</t>
  </si>
  <si>
    <t>类</t>
  </si>
  <si>
    <t>专业理论素质
M2</t>
  </si>
  <si>
    <t>发展性素质D</t>
  </si>
  <si>
    <t>一级类</t>
  </si>
  <si>
    <t>M2</t>
  </si>
  <si>
    <t>创新能力D1</t>
  </si>
  <si>
    <t>实践能力D2</t>
  </si>
  <si>
    <t>人文素质D3</t>
  </si>
  <si>
    <t>D合计</t>
  </si>
  <si>
    <r>
      <rPr>
        <sz val="12"/>
        <rFont val="宋体"/>
        <charset val="134"/>
      </rPr>
      <t>M</t>
    </r>
    <r>
      <rPr>
        <sz val="12"/>
        <rFont val="宋体"/>
        <charset val="134"/>
      </rPr>
      <t>2+D合计</t>
    </r>
  </si>
  <si>
    <t>备注</t>
  </si>
  <si>
    <t>二子类</t>
  </si>
  <si>
    <r>
      <rPr>
        <sz val="10"/>
        <rFont val="宋体"/>
        <charset val="134"/>
      </rPr>
      <t>平均学分绩点(</t>
    </r>
    <r>
      <rPr>
        <sz val="10"/>
        <color rgb="FFFF0000"/>
        <rFont val="宋体"/>
        <charset val="134"/>
      </rPr>
      <t>不含素质教育实践课程选修)</t>
    </r>
  </si>
  <si>
    <t>平均学分绩点×22.25</t>
  </si>
  <si>
    <t>科技
竞赛</t>
  </si>
  <si>
    <t>科技
论文</t>
  </si>
  <si>
    <t>科技
活动</t>
  </si>
  <si>
    <t>组织管理</t>
  </si>
  <si>
    <t>社会活动</t>
  </si>
  <si>
    <t>特殊表彰</t>
  </si>
  <si>
    <t>文体特长</t>
  </si>
  <si>
    <t>拓展技能</t>
  </si>
  <si>
    <t>第二课堂</t>
  </si>
  <si>
    <t>序号</t>
  </si>
  <si>
    <t xml:space="preserve">   分限
姓名</t>
  </si>
  <si>
    <t>无
上限</t>
  </si>
  <si>
    <t>杨德瑞</t>
  </si>
  <si>
    <t>通信2016级1班</t>
  </si>
  <si>
    <t>任昭</t>
  </si>
  <si>
    <t>医工2016级1班</t>
  </si>
  <si>
    <t>陈星宇</t>
  </si>
  <si>
    <t>电气2017卓越班</t>
  </si>
  <si>
    <t>郑元杰</t>
  </si>
  <si>
    <t>刘川</t>
  </si>
  <si>
    <t>自动化2017卓越班</t>
  </si>
  <si>
    <t>石科</t>
  </si>
  <si>
    <t>自动化2016级5班</t>
  </si>
  <si>
    <t>兰军</t>
  </si>
  <si>
    <t>电气2018卓越班</t>
  </si>
  <si>
    <t>李益凡</t>
  </si>
  <si>
    <t>何春林</t>
  </si>
  <si>
    <t>自动化2016卓越班</t>
  </si>
  <si>
    <t>熊清</t>
  </si>
  <si>
    <t>通信2018级1班</t>
  </si>
  <si>
    <t>杨兰</t>
  </si>
  <si>
    <t>医工2018级1班</t>
  </si>
  <si>
    <t>周颖</t>
  </si>
  <si>
    <t>曾玉洁</t>
  </si>
  <si>
    <t>通信2016级4班</t>
  </si>
  <si>
    <t>李燚</t>
  </si>
  <si>
    <t>自动化2017级5班</t>
  </si>
  <si>
    <t>刘文静</t>
  </si>
  <si>
    <t>通信2017级3班</t>
  </si>
  <si>
    <t>周涛</t>
  </si>
  <si>
    <t>电气2016级2班</t>
  </si>
  <si>
    <t>2016级电气</t>
  </si>
  <si>
    <t>唐立平</t>
  </si>
  <si>
    <t>电气2016级3班</t>
  </si>
  <si>
    <t>陈豪</t>
  </si>
  <si>
    <t>电气2016卓越班</t>
  </si>
  <si>
    <t>宋远航</t>
  </si>
  <si>
    <t>刘城龙</t>
  </si>
  <si>
    <t>刘奕</t>
  </si>
  <si>
    <t>王袁</t>
  </si>
  <si>
    <t>敬成</t>
  </si>
  <si>
    <t>赵亚鑫</t>
  </si>
  <si>
    <t>电气2016级4班</t>
  </si>
  <si>
    <t>刘彬</t>
  </si>
  <si>
    <t>电气2016级5班</t>
  </si>
  <si>
    <t>李名月</t>
  </si>
  <si>
    <t>电气2016级7班</t>
  </si>
  <si>
    <t>唐鑫</t>
  </si>
  <si>
    <t>唐慧敏</t>
  </si>
  <si>
    <t>电气2016级6班</t>
  </si>
  <si>
    <t>邱小彧</t>
  </si>
  <si>
    <t>吴显飞</t>
  </si>
  <si>
    <t>罗亚</t>
  </si>
  <si>
    <t>2016级自动化</t>
  </si>
  <si>
    <t>自动化2016级卓越班</t>
  </si>
  <si>
    <t>邹雨杏</t>
  </si>
  <si>
    <t>自动化2016级1班</t>
  </si>
  <si>
    <t>曾雪</t>
  </si>
  <si>
    <t>自动化2016级4班</t>
  </si>
  <si>
    <t>谭佩思</t>
  </si>
  <si>
    <t>李名玉</t>
  </si>
  <si>
    <t>甘力</t>
  </si>
  <si>
    <t>张慧敏</t>
  </si>
  <si>
    <t>王博宇</t>
  </si>
  <si>
    <t>自动化2016级2班</t>
  </si>
  <si>
    <t>罗雄</t>
  </si>
  <si>
    <t>张雨</t>
  </si>
  <si>
    <t>自动化2016级6班</t>
  </si>
  <si>
    <t>2016级通信</t>
  </si>
  <si>
    <t>陈开燕</t>
  </si>
  <si>
    <t>通信2016级2班</t>
  </si>
  <si>
    <t>朱梓涵</t>
  </si>
  <si>
    <t>王鹏</t>
  </si>
  <si>
    <t>冯士熔</t>
  </si>
  <si>
    <t>杨伟</t>
  </si>
  <si>
    <t>陈焜</t>
  </si>
  <si>
    <t>韩才君</t>
  </si>
  <si>
    <t>通信2016级3班</t>
  </si>
  <si>
    <t>胡倩</t>
  </si>
  <si>
    <t>曾美琳</t>
  </si>
  <si>
    <t>3，37</t>
  </si>
  <si>
    <t>2016级医工</t>
  </si>
  <si>
    <t>彭海洋</t>
  </si>
  <si>
    <t>赵艳</t>
  </si>
  <si>
    <t>医工2016级2班</t>
  </si>
  <si>
    <t>李霞</t>
  </si>
  <si>
    <t>刘立梦</t>
  </si>
  <si>
    <t>侯金凤</t>
  </si>
  <si>
    <t>2017级电气</t>
  </si>
  <si>
    <t>无上限</t>
  </si>
  <si>
    <t>电气2017级卓越班</t>
  </si>
  <si>
    <t>张全国</t>
  </si>
  <si>
    <t>电气2017级3班</t>
  </si>
  <si>
    <t>黄静</t>
  </si>
  <si>
    <t>陈杰</t>
  </si>
  <si>
    <t>朱香明</t>
  </si>
  <si>
    <t>赵正君</t>
  </si>
  <si>
    <t>蔡茹</t>
  </si>
  <si>
    <t>电气2017级2班</t>
  </si>
  <si>
    <t>张毅恒</t>
  </si>
  <si>
    <t>电气2017级1班</t>
  </si>
  <si>
    <t>何灿</t>
  </si>
  <si>
    <t>童福康</t>
  </si>
  <si>
    <t>袁佳伟</t>
  </si>
  <si>
    <t>包承愉</t>
  </si>
  <si>
    <t>金军</t>
  </si>
  <si>
    <t>龙华川</t>
  </si>
  <si>
    <t>2017级自动化</t>
  </si>
  <si>
    <t>自动化2017级卓越班</t>
  </si>
  <si>
    <t>徐家宝</t>
  </si>
  <si>
    <t>庞鑫涛</t>
  </si>
  <si>
    <t>自动化2017级2班</t>
  </si>
  <si>
    <t>任庆</t>
  </si>
  <si>
    <t>张芯华</t>
  </si>
  <si>
    <t>吴啸鸣</t>
  </si>
  <si>
    <t>韩泽民</t>
  </si>
  <si>
    <t>孙雨</t>
  </si>
  <si>
    <t>刘超</t>
  </si>
  <si>
    <t>黄文君</t>
  </si>
  <si>
    <t>赵兴红</t>
  </si>
  <si>
    <t>林玉凤</t>
  </si>
  <si>
    <t>刘家宽</t>
  </si>
  <si>
    <t>贺代文</t>
  </si>
  <si>
    <t>刘艳菊</t>
  </si>
  <si>
    <t>自动化2017级1班</t>
  </si>
  <si>
    <t>2017级通信</t>
  </si>
  <si>
    <t>梁梦</t>
  </si>
  <si>
    <t>通信2017级2班</t>
  </si>
  <si>
    <t>田爽</t>
  </si>
  <si>
    <t>通信2017级1班</t>
  </si>
  <si>
    <t>罗荣中</t>
  </si>
  <si>
    <t>彭舒敏</t>
  </si>
  <si>
    <t>余佳颖</t>
  </si>
  <si>
    <t>何田</t>
  </si>
  <si>
    <t>陈镇</t>
  </si>
  <si>
    <t>陈娟</t>
  </si>
  <si>
    <t>邓灵川</t>
  </si>
  <si>
    <t>2017级医工</t>
  </si>
  <si>
    <t>易超</t>
  </si>
  <si>
    <t>医工2017级2班</t>
  </si>
  <si>
    <t>杨敏</t>
  </si>
  <si>
    <t>杜萧</t>
  </si>
  <si>
    <t>吴宇娇</t>
  </si>
  <si>
    <t>医工2017级1班</t>
  </si>
  <si>
    <t>2018级电气</t>
  </si>
  <si>
    <t>杜龙</t>
  </si>
  <si>
    <t>电气2018级卓越班</t>
  </si>
  <si>
    <t>贺聪</t>
  </si>
  <si>
    <t>贺雷</t>
  </si>
  <si>
    <t>电气2018级2班</t>
  </si>
  <si>
    <t>刘诚</t>
  </si>
  <si>
    <t>余婷</t>
  </si>
  <si>
    <t>张雷</t>
  </si>
  <si>
    <t>李金山</t>
  </si>
  <si>
    <t>宋晓飞</t>
  </si>
  <si>
    <t>电气2018级3班</t>
  </si>
  <si>
    <t>蔡源</t>
  </si>
  <si>
    <t>徐虎</t>
  </si>
  <si>
    <t>刘瑞浩</t>
  </si>
  <si>
    <t>电气2018级1班</t>
  </si>
  <si>
    <t>2018级自动化</t>
  </si>
  <si>
    <t>吴帆</t>
  </si>
  <si>
    <t>自动化2018级卓越班</t>
  </si>
  <si>
    <t>罗泳渝</t>
  </si>
  <si>
    <t>常明瑞</t>
  </si>
  <si>
    <t>张文文</t>
  </si>
  <si>
    <t>周佳义</t>
  </si>
  <si>
    <t>自动化2018级4班</t>
  </si>
  <si>
    <t>任聪</t>
  </si>
  <si>
    <t>自动化2018级3班</t>
  </si>
  <si>
    <t>郑华</t>
  </si>
  <si>
    <t>余江游</t>
  </si>
  <si>
    <t>自动化2018级2班</t>
  </si>
  <si>
    <t>2018级通信</t>
  </si>
  <si>
    <t>杜力睿</t>
  </si>
  <si>
    <t>通信2018级4班</t>
  </si>
  <si>
    <t>周嘉诚</t>
  </si>
  <si>
    <t>通信2018级5班</t>
  </si>
  <si>
    <t>肖茹月</t>
  </si>
  <si>
    <t>陈红</t>
  </si>
  <si>
    <t>洋倩</t>
  </si>
  <si>
    <t>通信2018级3班</t>
  </si>
  <si>
    <t>胡文权</t>
  </si>
  <si>
    <t>赵雪玲</t>
  </si>
  <si>
    <t>通信2018级2班</t>
  </si>
  <si>
    <t>张萧</t>
  </si>
  <si>
    <t>刘涛</t>
  </si>
  <si>
    <t>孙滔璐</t>
  </si>
  <si>
    <t>黄可欣</t>
  </si>
  <si>
    <t>2018级医工</t>
  </si>
  <si>
    <t>陈香远</t>
  </si>
  <si>
    <t>王静</t>
  </si>
  <si>
    <t>唐凤婷</t>
  </si>
  <si>
    <t>李怡妹</t>
  </si>
  <si>
    <t>黄元君</t>
  </si>
  <si>
    <t>医工2018级2班</t>
  </si>
  <si>
    <t>蔡胜齐</t>
  </si>
  <si>
    <t>陈鹏</t>
  </si>
  <si>
    <t>王晓明</t>
  </si>
  <si>
    <t>社会
活动</t>
    <phoneticPr fontId="7" type="noConversion"/>
  </si>
  <si>
    <t>特殊
表彰</t>
    <phoneticPr fontId="7" type="noConversion"/>
  </si>
  <si>
    <t>文体
特长</t>
    <phoneticPr fontId="7" type="noConversion"/>
  </si>
  <si>
    <t>拓展
技能</t>
    <phoneticPr fontId="7" type="noConversion"/>
  </si>
  <si>
    <t>第二
课堂</t>
    <phoneticPr fontId="7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</si>
</sst>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9" formatCode="0.0_ "/>
    <numFmt numFmtId="180" formatCode="0_ "/>
  </numFmts>
  <fonts count="8">
    <font>
      <sz val="12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24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D29" sqref="D29"/>
    </sheetView>
  </sheetViews>
  <sheetFormatPr defaultColWidth="8.75" defaultRowHeight="14.25"/>
  <cols>
    <col min="15" max="15" width="9.5"/>
    <col min="16" max="16" width="17.25" customWidth="1"/>
  </cols>
  <sheetData>
    <row r="1" spans="1:16" ht="39.950000000000003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3"/>
    </row>
    <row r="3" spans="1:16">
      <c r="A3" s="18" t="s">
        <v>4</v>
      </c>
      <c r="B3" s="18"/>
      <c r="C3" s="3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5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27</v>
      </c>
      <c r="C6" s="2">
        <v>3.53</v>
      </c>
      <c r="D6" s="2">
        <v>78.540000000000006</v>
      </c>
      <c r="E6" s="2">
        <v>27</v>
      </c>
      <c r="F6" s="2">
        <v>1</v>
      </c>
      <c r="G6" s="2">
        <v>0</v>
      </c>
      <c r="H6" s="2">
        <v>16.5</v>
      </c>
      <c r="I6" s="2">
        <v>12</v>
      </c>
      <c r="J6" s="2">
        <v>5</v>
      </c>
      <c r="K6" s="2">
        <v>0</v>
      </c>
      <c r="L6" s="2">
        <v>8</v>
      </c>
      <c r="M6" s="2">
        <v>0</v>
      </c>
      <c r="N6" s="2">
        <f t="shared" ref="N6:N21" si="0">SUM(E6:M6)</f>
        <v>69.5</v>
      </c>
      <c r="O6" s="7">
        <f t="shared" ref="O6:O21" si="1">N6+D6</f>
        <v>148.04</v>
      </c>
      <c r="P6" s="14" t="s">
        <v>28</v>
      </c>
    </row>
    <row r="7" spans="1:16">
      <c r="A7" s="2">
        <v>2</v>
      </c>
      <c r="B7" s="2" t="s">
        <v>29</v>
      </c>
      <c r="C7" s="2">
        <v>3.35</v>
      </c>
      <c r="D7" s="2">
        <v>74.53</v>
      </c>
      <c r="E7" s="2">
        <v>17</v>
      </c>
      <c r="F7" s="2">
        <v>13.5</v>
      </c>
      <c r="G7" s="2">
        <v>1.5</v>
      </c>
      <c r="H7" s="2">
        <v>11</v>
      </c>
      <c r="I7" s="2">
        <v>12</v>
      </c>
      <c r="J7" s="2">
        <v>2</v>
      </c>
      <c r="K7" s="2">
        <v>1.5</v>
      </c>
      <c r="L7" s="2">
        <v>8</v>
      </c>
      <c r="M7" s="2">
        <v>0</v>
      </c>
      <c r="N7" s="2">
        <f t="shared" si="0"/>
        <v>66.5</v>
      </c>
      <c r="O7" s="7">
        <f t="shared" si="1"/>
        <v>141.03</v>
      </c>
      <c r="P7" s="14" t="s">
        <v>30</v>
      </c>
    </row>
    <row r="8" spans="1:16">
      <c r="A8" s="2">
        <v>3</v>
      </c>
      <c r="B8" s="2" t="s">
        <v>31</v>
      </c>
      <c r="C8" s="2">
        <v>3.47</v>
      </c>
      <c r="D8" s="2">
        <v>77.2</v>
      </c>
      <c r="E8" s="2">
        <v>20.5</v>
      </c>
      <c r="F8" s="2">
        <v>4</v>
      </c>
      <c r="G8" s="2">
        <v>4</v>
      </c>
      <c r="H8" s="2">
        <v>8.5</v>
      </c>
      <c r="I8" s="2">
        <v>12</v>
      </c>
      <c r="J8" s="2"/>
      <c r="K8" s="2">
        <v>0</v>
      </c>
      <c r="L8" s="2">
        <v>10</v>
      </c>
      <c r="M8" s="2">
        <v>0</v>
      </c>
      <c r="N8" s="2">
        <f t="shared" si="0"/>
        <v>59</v>
      </c>
      <c r="O8" s="7">
        <f t="shared" si="1"/>
        <v>136.19999999999999</v>
      </c>
      <c r="P8" s="14" t="s">
        <v>32</v>
      </c>
    </row>
    <row r="9" spans="1:16">
      <c r="A9" s="2">
        <v>4</v>
      </c>
      <c r="B9" s="2" t="s">
        <v>33</v>
      </c>
      <c r="C9" s="2">
        <v>3.54</v>
      </c>
      <c r="D9" s="2">
        <v>78.765000000000001</v>
      </c>
      <c r="E9" s="2">
        <v>12</v>
      </c>
      <c r="F9" s="2">
        <v>6</v>
      </c>
      <c r="G9" s="2">
        <v>2</v>
      </c>
      <c r="H9" s="2">
        <v>14.5</v>
      </c>
      <c r="I9" s="2">
        <v>12</v>
      </c>
      <c r="J9" s="2">
        <v>6</v>
      </c>
      <c r="K9" s="2">
        <v>0</v>
      </c>
      <c r="L9" s="2">
        <v>3</v>
      </c>
      <c r="M9" s="2">
        <v>0</v>
      </c>
      <c r="N9" s="2">
        <f t="shared" si="0"/>
        <v>55.5</v>
      </c>
      <c r="O9" s="7">
        <f t="shared" si="1"/>
        <v>134.26499999999999</v>
      </c>
      <c r="P9" s="14" t="s">
        <v>28</v>
      </c>
    </row>
    <row r="10" spans="1:16">
      <c r="A10" s="2">
        <v>5</v>
      </c>
      <c r="B10" s="2" t="s">
        <v>34</v>
      </c>
      <c r="C10" s="2">
        <v>3.73</v>
      </c>
      <c r="D10" s="2">
        <v>82.992500000000007</v>
      </c>
      <c r="E10" s="2">
        <v>2</v>
      </c>
      <c r="F10" s="2">
        <v>0</v>
      </c>
      <c r="G10" s="2">
        <v>0</v>
      </c>
      <c r="H10" s="2">
        <v>12.5</v>
      </c>
      <c r="I10" s="2">
        <v>12</v>
      </c>
      <c r="J10" s="2">
        <v>3</v>
      </c>
      <c r="K10" s="2">
        <v>0</v>
      </c>
      <c r="L10" s="2">
        <v>6</v>
      </c>
      <c r="M10" s="2">
        <v>0</v>
      </c>
      <c r="N10" s="2">
        <f t="shared" si="0"/>
        <v>35.5</v>
      </c>
      <c r="O10" s="7">
        <f t="shared" si="1"/>
        <v>118.49250000000001</v>
      </c>
      <c r="P10" s="14" t="s">
        <v>35</v>
      </c>
    </row>
    <row r="11" spans="1:16">
      <c r="A11" s="2">
        <v>6</v>
      </c>
      <c r="B11" s="2" t="s">
        <v>36</v>
      </c>
      <c r="C11" s="2">
        <v>3.9</v>
      </c>
      <c r="D11" s="2">
        <v>86.78</v>
      </c>
      <c r="E11" s="2">
        <v>3</v>
      </c>
      <c r="F11" s="2">
        <v>0</v>
      </c>
      <c r="G11" s="2">
        <v>0</v>
      </c>
      <c r="H11" s="2">
        <v>4.5</v>
      </c>
      <c r="I11" s="2">
        <v>0</v>
      </c>
      <c r="J11" s="2">
        <v>5</v>
      </c>
      <c r="K11" s="2">
        <v>0</v>
      </c>
      <c r="L11" s="2">
        <v>18</v>
      </c>
      <c r="M11" s="2">
        <v>0</v>
      </c>
      <c r="N11" s="2">
        <f t="shared" si="0"/>
        <v>30.5</v>
      </c>
      <c r="O11" s="7">
        <f t="shared" si="1"/>
        <v>117.28</v>
      </c>
      <c r="P11" s="14" t="s">
        <v>37</v>
      </c>
    </row>
    <row r="12" spans="1:16">
      <c r="A12" s="2">
        <v>7</v>
      </c>
      <c r="B12" s="2" t="s">
        <v>38</v>
      </c>
      <c r="C12" s="2">
        <v>3.6</v>
      </c>
      <c r="D12" s="2">
        <v>80.099999999999994</v>
      </c>
      <c r="E12" s="2">
        <v>1</v>
      </c>
      <c r="F12" s="2">
        <v>0</v>
      </c>
      <c r="G12" s="2">
        <v>4</v>
      </c>
      <c r="H12" s="2">
        <v>3</v>
      </c>
      <c r="I12" s="2">
        <v>6</v>
      </c>
      <c r="J12" s="2">
        <v>1</v>
      </c>
      <c r="K12" s="2">
        <v>3</v>
      </c>
      <c r="L12" s="2">
        <v>14.5</v>
      </c>
      <c r="M12" s="2">
        <v>0</v>
      </c>
      <c r="N12" s="2">
        <f t="shared" si="0"/>
        <v>32.5</v>
      </c>
      <c r="O12" s="7">
        <f t="shared" si="1"/>
        <v>112.6</v>
      </c>
      <c r="P12" s="14" t="s">
        <v>39</v>
      </c>
    </row>
    <row r="13" spans="1:16">
      <c r="A13" s="2">
        <v>8</v>
      </c>
      <c r="B13" s="2" t="s">
        <v>40</v>
      </c>
      <c r="C13" s="2">
        <v>3.57</v>
      </c>
      <c r="D13" s="2">
        <v>79.430000000000007</v>
      </c>
      <c r="E13" s="2">
        <v>3</v>
      </c>
      <c r="F13" s="2">
        <v>0</v>
      </c>
      <c r="G13" s="2">
        <v>2</v>
      </c>
      <c r="H13" s="2">
        <v>9</v>
      </c>
      <c r="I13" s="2">
        <v>12</v>
      </c>
      <c r="J13" s="2">
        <v>4</v>
      </c>
      <c r="K13" s="2">
        <v>2</v>
      </c>
      <c r="L13" s="2">
        <v>0</v>
      </c>
      <c r="M13" s="2">
        <v>0</v>
      </c>
      <c r="N13" s="2">
        <f t="shared" si="0"/>
        <v>32</v>
      </c>
      <c r="O13" s="7">
        <f t="shared" si="1"/>
        <v>111.43</v>
      </c>
      <c r="P13" s="14" t="s">
        <v>39</v>
      </c>
    </row>
    <row r="14" spans="1:16">
      <c r="A14" s="2">
        <v>9</v>
      </c>
      <c r="B14" s="2" t="s">
        <v>41</v>
      </c>
      <c r="C14" s="2">
        <v>3.77</v>
      </c>
      <c r="D14" s="2">
        <v>83.88</v>
      </c>
      <c r="E14" s="2">
        <v>0</v>
      </c>
      <c r="F14" s="2">
        <v>0</v>
      </c>
      <c r="G14" s="2">
        <v>2</v>
      </c>
      <c r="H14" s="2">
        <v>5.5</v>
      </c>
      <c r="I14" s="2">
        <v>12</v>
      </c>
      <c r="J14" s="2">
        <v>4</v>
      </c>
      <c r="K14" s="2">
        <v>0</v>
      </c>
      <c r="L14" s="2">
        <v>2</v>
      </c>
      <c r="M14" s="2">
        <v>0</v>
      </c>
      <c r="N14" s="2">
        <f t="shared" si="0"/>
        <v>25.5</v>
      </c>
      <c r="O14" s="7">
        <f t="shared" si="1"/>
        <v>109.38</v>
      </c>
      <c r="P14" s="14" t="s">
        <v>42</v>
      </c>
    </row>
    <row r="15" spans="1:16">
      <c r="A15" s="2">
        <v>10</v>
      </c>
      <c r="B15" s="2" t="s">
        <v>43</v>
      </c>
      <c r="C15" s="2">
        <v>3.46</v>
      </c>
      <c r="D15" s="2">
        <v>76.98</v>
      </c>
      <c r="E15" s="2">
        <v>5</v>
      </c>
      <c r="F15" s="2">
        <v>0</v>
      </c>
      <c r="G15" s="2">
        <v>0</v>
      </c>
      <c r="H15" s="2">
        <v>6.5</v>
      </c>
      <c r="I15" s="2">
        <v>12</v>
      </c>
      <c r="J15" s="2">
        <v>0</v>
      </c>
      <c r="K15" s="2">
        <v>0</v>
      </c>
      <c r="L15" s="2">
        <v>8</v>
      </c>
      <c r="M15" s="2">
        <v>0</v>
      </c>
      <c r="N15" s="2">
        <f t="shared" si="0"/>
        <v>31.5</v>
      </c>
      <c r="O15" s="7">
        <f t="shared" si="1"/>
        <v>108.48</v>
      </c>
      <c r="P15" s="14" t="s">
        <v>44</v>
      </c>
    </row>
    <row r="16" spans="1:16">
      <c r="A16" s="2">
        <v>11</v>
      </c>
      <c r="B16" s="2" t="s">
        <v>45</v>
      </c>
      <c r="C16" s="2">
        <v>3.42</v>
      </c>
      <c r="D16" s="2">
        <v>76.094999999999999</v>
      </c>
      <c r="E16" s="2">
        <v>3</v>
      </c>
      <c r="F16" s="2">
        <v>0</v>
      </c>
      <c r="G16" s="2">
        <v>0</v>
      </c>
      <c r="H16" s="2">
        <v>7</v>
      </c>
      <c r="I16" s="2">
        <v>12</v>
      </c>
      <c r="J16" s="2">
        <v>0</v>
      </c>
      <c r="K16" s="2">
        <v>2</v>
      </c>
      <c r="L16" s="2">
        <v>7</v>
      </c>
      <c r="M16" s="2">
        <v>0</v>
      </c>
      <c r="N16" s="2">
        <f t="shared" si="0"/>
        <v>31</v>
      </c>
      <c r="O16" s="7">
        <f t="shared" si="1"/>
        <v>107.095</v>
      </c>
      <c r="P16" s="14" t="s">
        <v>46</v>
      </c>
    </row>
    <row r="17" spans="1:16">
      <c r="A17" s="2">
        <v>12</v>
      </c>
      <c r="B17" s="2" t="s">
        <v>47</v>
      </c>
      <c r="C17" s="2">
        <v>3.31</v>
      </c>
      <c r="D17" s="2">
        <v>73.647499999999994</v>
      </c>
      <c r="E17" s="2">
        <v>2</v>
      </c>
      <c r="F17" s="2">
        <v>0</v>
      </c>
      <c r="G17" s="2">
        <v>0</v>
      </c>
      <c r="H17" s="2">
        <v>8</v>
      </c>
      <c r="I17" s="2">
        <v>12</v>
      </c>
      <c r="J17" s="2">
        <v>2</v>
      </c>
      <c r="K17" s="2">
        <v>3</v>
      </c>
      <c r="L17" s="2">
        <v>4.5</v>
      </c>
      <c r="M17" s="2">
        <v>0</v>
      </c>
      <c r="N17" s="2">
        <f t="shared" si="0"/>
        <v>31.5</v>
      </c>
      <c r="O17" s="7">
        <f t="shared" si="1"/>
        <v>105.14749999999999</v>
      </c>
      <c r="P17" s="14" t="s">
        <v>42</v>
      </c>
    </row>
    <row r="18" spans="1:16">
      <c r="A18" s="2">
        <v>13</v>
      </c>
      <c r="B18" s="2" t="s">
        <v>48</v>
      </c>
      <c r="C18" s="2">
        <v>3.27</v>
      </c>
      <c r="D18" s="2">
        <v>72.75</v>
      </c>
      <c r="E18" s="2">
        <v>8</v>
      </c>
      <c r="F18" s="2">
        <v>0</v>
      </c>
      <c r="G18" s="2">
        <v>7</v>
      </c>
      <c r="H18" s="2">
        <v>0</v>
      </c>
      <c r="I18" s="2">
        <v>0</v>
      </c>
      <c r="J18" s="2">
        <v>6</v>
      </c>
      <c r="K18" s="2">
        <v>1</v>
      </c>
      <c r="L18" s="2">
        <v>9</v>
      </c>
      <c r="M18" s="2">
        <v>0</v>
      </c>
      <c r="N18" s="2">
        <f t="shared" si="0"/>
        <v>31</v>
      </c>
      <c r="O18" s="7">
        <f t="shared" si="1"/>
        <v>103.75</v>
      </c>
      <c r="P18" s="14" t="s">
        <v>49</v>
      </c>
    </row>
    <row r="19" spans="1:16">
      <c r="A19" s="2">
        <v>14</v>
      </c>
      <c r="B19" s="2" t="s">
        <v>50</v>
      </c>
      <c r="C19" s="2">
        <v>3.58</v>
      </c>
      <c r="D19" s="2">
        <v>80</v>
      </c>
      <c r="E19" s="2">
        <v>3</v>
      </c>
      <c r="F19" s="2">
        <v>0</v>
      </c>
      <c r="G19" s="2">
        <v>0</v>
      </c>
      <c r="H19" s="2">
        <v>0</v>
      </c>
      <c r="I19" s="2">
        <v>12</v>
      </c>
      <c r="J19" s="2">
        <v>2</v>
      </c>
      <c r="K19" s="2">
        <v>0</v>
      </c>
      <c r="L19" s="2">
        <v>5</v>
      </c>
      <c r="M19" s="2">
        <v>0</v>
      </c>
      <c r="N19" s="2">
        <f t="shared" si="0"/>
        <v>22</v>
      </c>
      <c r="O19" s="7">
        <f t="shared" si="1"/>
        <v>102</v>
      </c>
      <c r="P19" s="14" t="s">
        <v>51</v>
      </c>
    </row>
    <row r="20" spans="1:16">
      <c r="A20" s="2">
        <v>15</v>
      </c>
      <c r="B20" s="2" t="s">
        <v>52</v>
      </c>
      <c r="C20" s="2">
        <v>3.89</v>
      </c>
      <c r="D20" s="2">
        <v>86.6</v>
      </c>
      <c r="E20" s="2">
        <v>0</v>
      </c>
      <c r="F20" s="2">
        <v>0</v>
      </c>
      <c r="G20" s="2">
        <v>0</v>
      </c>
      <c r="H20" s="2">
        <v>4</v>
      </c>
      <c r="I20" s="2">
        <v>2</v>
      </c>
      <c r="J20" s="2">
        <v>3</v>
      </c>
      <c r="K20" s="2">
        <v>0</v>
      </c>
      <c r="L20" s="2">
        <v>4.5</v>
      </c>
      <c r="M20" s="2">
        <v>0</v>
      </c>
      <c r="N20" s="2">
        <f t="shared" si="0"/>
        <v>13.5</v>
      </c>
      <c r="O20" s="7">
        <f t="shared" si="1"/>
        <v>100.1</v>
      </c>
      <c r="P20" s="14" t="s">
        <v>53</v>
      </c>
    </row>
    <row r="21" spans="1:16">
      <c r="A21" s="2">
        <v>16</v>
      </c>
      <c r="B21" s="2" t="s">
        <v>54</v>
      </c>
      <c r="C21" s="2">
        <v>3.12</v>
      </c>
      <c r="D21" s="2">
        <v>69.42</v>
      </c>
      <c r="E21" s="2">
        <v>0</v>
      </c>
      <c r="F21" s="2">
        <v>0</v>
      </c>
      <c r="G21" s="2">
        <v>0</v>
      </c>
      <c r="H21" s="2">
        <v>5</v>
      </c>
      <c r="I21" s="2">
        <v>0</v>
      </c>
      <c r="J21" s="2">
        <v>0</v>
      </c>
      <c r="K21" s="2">
        <v>0</v>
      </c>
      <c r="L21" s="2">
        <v>4</v>
      </c>
      <c r="M21" s="2">
        <v>0</v>
      </c>
      <c r="N21" s="2">
        <f t="shared" si="0"/>
        <v>9</v>
      </c>
      <c r="O21" s="7">
        <f t="shared" si="1"/>
        <v>78.42</v>
      </c>
      <c r="P21" s="14" t="s">
        <v>55</v>
      </c>
    </row>
  </sheetData>
  <sortState ref="B6:P21">
    <sortCondition descending="1" ref="O6:O21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Q3" sqref="Q3"/>
    </sheetView>
  </sheetViews>
  <sheetFormatPr defaultColWidth="8.75" defaultRowHeight="14.25"/>
  <cols>
    <col min="15" max="15" width="9.5"/>
    <col min="16" max="16" width="17" customWidth="1"/>
  </cols>
  <sheetData>
    <row r="1" spans="1:16" ht="39.950000000000003" customHeight="1">
      <c r="A1" s="15" t="s">
        <v>169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3"/>
    </row>
    <row r="3" spans="1:16">
      <c r="A3" s="18" t="s">
        <v>4</v>
      </c>
      <c r="B3" s="18"/>
      <c r="C3" s="3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5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170</v>
      </c>
      <c r="C6" s="2">
        <v>2.98</v>
      </c>
      <c r="D6" s="2">
        <v>66.305000000000007</v>
      </c>
      <c r="E6" s="2">
        <v>19</v>
      </c>
      <c r="F6" s="2">
        <v>12</v>
      </c>
      <c r="G6" s="2">
        <v>4</v>
      </c>
      <c r="H6" s="2">
        <v>10</v>
      </c>
      <c r="I6" s="2">
        <v>3.5</v>
      </c>
      <c r="J6" s="2">
        <v>0</v>
      </c>
      <c r="K6" s="2">
        <v>3</v>
      </c>
      <c r="L6" s="2">
        <v>3</v>
      </c>
      <c r="M6" s="2">
        <v>0</v>
      </c>
      <c r="N6" s="2">
        <f t="shared" ref="N6:N18" si="0">SUM(E6:M6)</f>
        <v>54.5</v>
      </c>
      <c r="O6" s="7">
        <f>SUM(D6,N6)</f>
        <v>120.80500000000001</v>
      </c>
      <c r="P6" s="3" t="s">
        <v>171</v>
      </c>
    </row>
    <row r="7" spans="1:16">
      <c r="A7" s="2">
        <v>2</v>
      </c>
      <c r="B7" s="2" t="s">
        <v>38</v>
      </c>
      <c r="C7" s="2">
        <v>3.6</v>
      </c>
      <c r="D7" s="2">
        <v>80.099999999999994</v>
      </c>
      <c r="E7" s="2">
        <v>1</v>
      </c>
      <c r="F7" s="2">
        <v>0</v>
      </c>
      <c r="G7" s="2">
        <v>1</v>
      </c>
      <c r="H7" s="2">
        <v>2.5</v>
      </c>
      <c r="I7" s="2">
        <v>11</v>
      </c>
      <c r="J7" s="2">
        <v>1</v>
      </c>
      <c r="K7" s="2">
        <v>4.5</v>
      </c>
      <c r="L7" s="2">
        <v>10</v>
      </c>
      <c r="M7" s="2">
        <v>0</v>
      </c>
      <c r="N7" s="2">
        <f t="shared" si="0"/>
        <v>31</v>
      </c>
      <c r="O7" s="7">
        <f t="shared" ref="O7:O18" si="1">SUM(D7,N7)</f>
        <v>111.1</v>
      </c>
      <c r="P7" s="3" t="s">
        <v>171</v>
      </c>
    </row>
    <row r="8" spans="1:16">
      <c r="A8" s="2">
        <v>3</v>
      </c>
      <c r="B8" s="2" t="s">
        <v>40</v>
      </c>
      <c r="C8" s="2">
        <v>3.57</v>
      </c>
      <c r="D8" s="2">
        <v>79.432500000000005</v>
      </c>
      <c r="E8" s="2">
        <v>4.5</v>
      </c>
      <c r="F8" s="2">
        <v>0</v>
      </c>
      <c r="G8" s="2">
        <v>0</v>
      </c>
      <c r="H8" s="2">
        <v>10</v>
      </c>
      <c r="I8" s="2">
        <v>12</v>
      </c>
      <c r="J8" s="2">
        <v>0</v>
      </c>
      <c r="K8" s="2">
        <v>3</v>
      </c>
      <c r="L8" s="2">
        <v>1</v>
      </c>
      <c r="M8" s="2">
        <v>0</v>
      </c>
      <c r="N8" s="2">
        <f t="shared" si="0"/>
        <v>30.5</v>
      </c>
      <c r="O8" s="7">
        <f t="shared" si="1"/>
        <v>109.9325</v>
      </c>
      <c r="P8" s="3" t="s">
        <v>171</v>
      </c>
    </row>
    <row r="9" spans="1:16">
      <c r="A9" s="2">
        <v>4</v>
      </c>
      <c r="B9" s="2" t="s">
        <v>172</v>
      </c>
      <c r="C9" s="2">
        <v>3.49</v>
      </c>
      <c r="D9" s="2">
        <v>77.652500000000003</v>
      </c>
      <c r="E9" s="2">
        <v>9.5</v>
      </c>
      <c r="F9" s="2">
        <v>0</v>
      </c>
      <c r="G9" s="2">
        <v>0</v>
      </c>
      <c r="H9" s="2">
        <v>2.5</v>
      </c>
      <c r="I9" s="2">
        <v>10</v>
      </c>
      <c r="J9" s="2">
        <v>0</v>
      </c>
      <c r="K9" s="2">
        <v>3</v>
      </c>
      <c r="L9" s="2">
        <v>2</v>
      </c>
      <c r="M9" s="2">
        <v>0</v>
      </c>
      <c r="N9" s="2">
        <f t="shared" si="0"/>
        <v>27</v>
      </c>
      <c r="O9" s="7">
        <f t="shared" si="1"/>
        <v>104.6525</v>
      </c>
      <c r="P9" s="3" t="s">
        <v>171</v>
      </c>
    </row>
    <row r="10" spans="1:16">
      <c r="A10" s="2">
        <v>5</v>
      </c>
      <c r="B10" s="2" t="s">
        <v>173</v>
      </c>
      <c r="C10" s="2">
        <v>3.23</v>
      </c>
      <c r="D10" s="2">
        <v>71.867500000000007</v>
      </c>
      <c r="E10" s="2">
        <v>4</v>
      </c>
      <c r="F10" s="2">
        <v>0</v>
      </c>
      <c r="G10" s="2">
        <v>0</v>
      </c>
      <c r="H10" s="2">
        <v>6</v>
      </c>
      <c r="I10" s="2">
        <v>12</v>
      </c>
      <c r="J10" s="2">
        <v>2</v>
      </c>
      <c r="K10" s="2">
        <v>2</v>
      </c>
      <c r="L10" s="2">
        <v>6</v>
      </c>
      <c r="M10" s="2">
        <v>0</v>
      </c>
      <c r="N10" s="2">
        <f t="shared" si="0"/>
        <v>32</v>
      </c>
      <c r="O10" s="7">
        <f t="shared" si="1"/>
        <v>103.86750000000001</v>
      </c>
      <c r="P10" s="3" t="s">
        <v>174</v>
      </c>
    </row>
    <row r="11" spans="1:16">
      <c r="A11" s="2">
        <v>6</v>
      </c>
      <c r="B11" s="2" t="s">
        <v>175</v>
      </c>
      <c r="C11" s="2">
        <v>3.09</v>
      </c>
      <c r="D11" s="2">
        <v>68.752499999999998</v>
      </c>
      <c r="E11" s="2">
        <v>2</v>
      </c>
      <c r="F11" s="2">
        <v>0</v>
      </c>
      <c r="G11" s="2">
        <v>2</v>
      </c>
      <c r="H11" s="2">
        <v>4</v>
      </c>
      <c r="I11" s="2">
        <v>9</v>
      </c>
      <c r="J11" s="2">
        <v>1</v>
      </c>
      <c r="K11" s="2">
        <v>3</v>
      </c>
      <c r="L11" s="2">
        <v>9.5</v>
      </c>
      <c r="M11" s="2">
        <v>0</v>
      </c>
      <c r="N11" s="2">
        <f t="shared" si="0"/>
        <v>30.5</v>
      </c>
      <c r="O11" s="7">
        <f t="shared" si="1"/>
        <v>99.252499999999998</v>
      </c>
      <c r="P11" s="3" t="s">
        <v>171</v>
      </c>
    </row>
    <row r="12" spans="1:16">
      <c r="A12" s="2">
        <v>7</v>
      </c>
      <c r="B12" s="2" t="s">
        <v>176</v>
      </c>
      <c r="C12" s="2">
        <v>3.09</v>
      </c>
      <c r="D12" s="2">
        <v>69</v>
      </c>
      <c r="E12" s="2">
        <v>0</v>
      </c>
      <c r="F12" s="2">
        <v>0</v>
      </c>
      <c r="G12" s="2">
        <v>0</v>
      </c>
      <c r="H12" s="2">
        <v>9</v>
      </c>
      <c r="I12" s="2">
        <v>12</v>
      </c>
      <c r="J12" s="2">
        <v>0</v>
      </c>
      <c r="K12" s="2">
        <v>1.5</v>
      </c>
      <c r="L12" s="2">
        <v>4</v>
      </c>
      <c r="M12" s="2">
        <v>0</v>
      </c>
      <c r="N12" s="2">
        <f t="shared" si="0"/>
        <v>26.5</v>
      </c>
      <c r="O12" s="7">
        <f t="shared" si="1"/>
        <v>95.5</v>
      </c>
      <c r="P12" s="3" t="s">
        <v>171</v>
      </c>
    </row>
    <row r="13" spans="1:16">
      <c r="A13" s="2">
        <v>8</v>
      </c>
      <c r="B13" s="2" t="s">
        <v>177</v>
      </c>
      <c r="C13" s="2">
        <v>2.85</v>
      </c>
      <c r="D13" s="2">
        <v>63.412500000000001</v>
      </c>
      <c r="E13" s="2">
        <v>5</v>
      </c>
      <c r="F13" s="2">
        <v>0</v>
      </c>
      <c r="G13" s="2">
        <v>0</v>
      </c>
      <c r="H13" s="2">
        <v>4.5</v>
      </c>
      <c r="I13" s="2">
        <v>12</v>
      </c>
      <c r="J13" s="2">
        <v>0</v>
      </c>
      <c r="K13" s="2">
        <v>7.5</v>
      </c>
      <c r="L13" s="2">
        <v>2</v>
      </c>
      <c r="M13" s="2">
        <v>0</v>
      </c>
      <c r="N13" s="2">
        <f t="shared" si="0"/>
        <v>31</v>
      </c>
      <c r="O13" s="7">
        <f t="shared" si="1"/>
        <v>94.412499999999994</v>
      </c>
      <c r="P13" s="3" t="s">
        <v>171</v>
      </c>
    </row>
    <row r="14" spans="1:16">
      <c r="A14" s="2">
        <v>9</v>
      </c>
      <c r="B14" s="2" t="s">
        <v>178</v>
      </c>
      <c r="C14" s="2">
        <v>3.22</v>
      </c>
      <c r="D14" s="2">
        <v>71.644999999999996</v>
      </c>
      <c r="E14" s="2">
        <v>0</v>
      </c>
      <c r="F14" s="2">
        <v>0</v>
      </c>
      <c r="G14" s="2">
        <v>0</v>
      </c>
      <c r="H14" s="2">
        <v>2.5</v>
      </c>
      <c r="I14" s="2">
        <v>10.5</v>
      </c>
      <c r="J14" s="2">
        <v>0</v>
      </c>
      <c r="K14" s="2">
        <v>3.5</v>
      </c>
      <c r="L14" s="2">
        <v>5</v>
      </c>
      <c r="M14" s="2">
        <v>0</v>
      </c>
      <c r="N14" s="2">
        <f t="shared" si="0"/>
        <v>21.5</v>
      </c>
      <c r="O14" s="7">
        <f t="shared" si="1"/>
        <v>93.144999999999996</v>
      </c>
      <c r="P14" s="3" t="s">
        <v>171</v>
      </c>
    </row>
    <row r="15" spans="1:16">
      <c r="A15" s="2">
        <v>10</v>
      </c>
      <c r="B15" s="2" t="s">
        <v>179</v>
      </c>
      <c r="C15" s="2">
        <v>3.15</v>
      </c>
      <c r="D15" s="2">
        <v>70.084500000000006</v>
      </c>
      <c r="E15" s="2">
        <v>0</v>
      </c>
      <c r="F15" s="2">
        <v>0</v>
      </c>
      <c r="G15" s="2">
        <v>0</v>
      </c>
      <c r="H15" s="2">
        <v>0</v>
      </c>
      <c r="I15" s="2">
        <v>11</v>
      </c>
      <c r="J15" s="2">
        <v>1</v>
      </c>
      <c r="K15" s="2">
        <v>1.5</v>
      </c>
      <c r="L15" s="2">
        <v>1</v>
      </c>
      <c r="M15" s="2">
        <v>0</v>
      </c>
      <c r="N15" s="2">
        <f t="shared" si="0"/>
        <v>14.5</v>
      </c>
      <c r="O15" s="7">
        <f t="shared" si="1"/>
        <v>84.584500000000006</v>
      </c>
      <c r="P15" s="3" t="s">
        <v>180</v>
      </c>
    </row>
    <row r="16" spans="1:16">
      <c r="A16" s="2">
        <v>11</v>
      </c>
      <c r="B16" s="2" t="s">
        <v>181</v>
      </c>
      <c r="C16" s="2">
        <v>3.19</v>
      </c>
      <c r="D16" s="2">
        <v>70.977500000000006</v>
      </c>
      <c r="E16" s="2">
        <v>1</v>
      </c>
      <c r="F16" s="2">
        <v>0</v>
      </c>
      <c r="G16" s="2">
        <v>0</v>
      </c>
      <c r="H16" s="2">
        <v>0</v>
      </c>
      <c r="I16" s="2">
        <v>2</v>
      </c>
      <c r="J16" s="2">
        <v>1</v>
      </c>
      <c r="K16" s="2">
        <v>1</v>
      </c>
      <c r="L16" s="2">
        <v>8.5</v>
      </c>
      <c r="M16" s="2">
        <v>0</v>
      </c>
      <c r="N16" s="2">
        <f t="shared" si="0"/>
        <v>13.5</v>
      </c>
      <c r="O16" s="7">
        <f t="shared" si="1"/>
        <v>84.477500000000006</v>
      </c>
      <c r="P16" s="3" t="s">
        <v>174</v>
      </c>
    </row>
    <row r="17" spans="1:16">
      <c r="A17" s="2">
        <v>12</v>
      </c>
      <c r="B17" s="2" t="s">
        <v>182</v>
      </c>
      <c r="C17" s="2">
        <v>3.01</v>
      </c>
      <c r="D17" s="2">
        <v>66.972499999999997</v>
      </c>
      <c r="E17" s="2">
        <v>0</v>
      </c>
      <c r="F17" s="2">
        <v>0</v>
      </c>
      <c r="G17" s="2">
        <v>0</v>
      </c>
      <c r="H17" s="2">
        <v>0</v>
      </c>
      <c r="I17" s="2">
        <v>12</v>
      </c>
      <c r="J17" s="2">
        <v>1</v>
      </c>
      <c r="K17" s="2">
        <v>0</v>
      </c>
      <c r="L17" s="2">
        <v>3</v>
      </c>
      <c r="M17" s="2">
        <v>0</v>
      </c>
      <c r="N17" s="2">
        <f t="shared" si="0"/>
        <v>16</v>
      </c>
      <c r="O17" s="7">
        <f t="shared" si="1"/>
        <v>82.972499999999997</v>
      </c>
      <c r="P17" s="3" t="s">
        <v>174</v>
      </c>
    </row>
    <row r="18" spans="1:16">
      <c r="A18" s="2">
        <v>13</v>
      </c>
      <c r="B18" s="2" t="s">
        <v>183</v>
      </c>
      <c r="C18" s="2">
        <v>3.3</v>
      </c>
      <c r="D18" s="2">
        <v>73.424999999999997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f t="shared" si="0"/>
        <v>0</v>
      </c>
      <c r="O18" s="7">
        <f t="shared" si="1"/>
        <v>73.424999999999997</v>
      </c>
      <c r="P18" s="3" t="s">
        <v>184</v>
      </c>
    </row>
  </sheetData>
  <sortState ref="B6:P18">
    <sortCondition descending="1" ref="O6:O18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3"/>
  <sheetViews>
    <sheetView workbookViewId="0">
      <selection activeCell="O17" sqref="O17"/>
    </sheetView>
  </sheetViews>
  <sheetFormatPr defaultColWidth="8.75" defaultRowHeight="14.25"/>
  <cols>
    <col min="15" max="15" width="9.5"/>
    <col min="16" max="16" width="18.75" customWidth="1"/>
  </cols>
  <sheetData>
    <row r="1" spans="1:16" s="10" customFormat="1" ht="39.950000000000003" customHeight="1">
      <c r="A1" s="15" t="s">
        <v>185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8"/>
    </row>
    <row r="3" spans="1:16">
      <c r="A3" s="18" t="s">
        <v>4</v>
      </c>
      <c r="B3" s="18"/>
      <c r="C3" s="8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9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186</v>
      </c>
      <c r="C6" s="2">
        <v>3.33</v>
      </c>
      <c r="D6" s="2">
        <v>74.092500000000001</v>
      </c>
      <c r="E6" s="2">
        <v>0</v>
      </c>
      <c r="F6" s="2">
        <v>0</v>
      </c>
      <c r="G6" s="2">
        <v>0</v>
      </c>
      <c r="H6" s="2">
        <v>2</v>
      </c>
      <c r="I6" s="2">
        <v>12</v>
      </c>
      <c r="J6" s="2">
        <v>0</v>
      </c>
      <c r="K6" s="2">
        <v>4</v>
      </c>
      <c r="L6" s="2">
        <v>10</v>
      </c>
      <c r="M6" s="2">
        <v>0</v>
      </c>
      <c r="N6" s="2">
        <f t="shared" ref="N6:N13" si="0">SUM(E6:M6)</f>
        <v>28</v>
      </c>
      <c r="O6" s="7">
        <f t="shared" ref="O6:O13" si="1">SUM(D6,N6)</f>
        <v>102.0925</v>
      </c>
      <c r="P6" s="8" t="s">
        <v>187</v>
      </c>
    </row>
    <row r="7" spans="1:16">
      <c r="A7" s="2">
        <v>2</v>
      </c>
      <c r="B7" s="2" t="s">
        <v>188</v>
      </c>
      <c r="C7" s="2">
        <v>3.02</v>
      </c>
      <c r="D7" s="2">
        <v>67.194999999999993</v>
      </c>
      <c r="E7" s="2">
        <v>0</v>
      </c>
      <c r="F7" s="2">
        <v>0</v>
      </c>
      <c r="G7" s="2">
        <v>0</v>
      </c>
      <c r="H7" s="2">
        <v>0</v>
      </c>
      <c r="I7" s="2">
        <v>5</v>
      </c>
      <c r="J7" s="2">
        <v>0</v>
      </c>
      <c r="K7" s="2">
        <v>10</v>
      </c>
      <c r="L7" s="2">
        <v>7</v>
      </c>
      <c r="M7" s="2">
        <v>0</v>
      </c>
      <c r="N7" s="2">
        <f t="shared" si="0"/>
        <v>22</v>
      </c>
      <c r="O7" s="7">
        <f t="shared" si="1"/>
        <v>89.194999999999993</v>
      </c>
      <c r="P7" s="8" t="s">
        <v>187</v>
      </c>
    </row>
    <row r="8" spans="1:16">
      <c r="A8" s="2">
        <v>3</v>
      </c>
      <c r="B8" s="2" t="s">
        <v>189</v>
      </c>
      <c r="C8" s="2">
        <v>2.74</v>
      </c>
      <c r="D8" s="2">
        <v>60.965000000000003</v>
      </c>
      <c r="E8" s="2">
        <v>3</v>
      </c>
      <c r="F8" s="2">
        <v>0</v>
      </c>
      <c r="G8" s="2">
        <v>5</v>
      </c>
      <c r="H8" s="2">
        <v>0</v>
      </c>
      <c r="I8" s="2">
        <v>12</v>
      </c>
      <c r="J8" s="2">
        <v>0</v>
      </c>
      <c r="K8" s="2">
        <v>0</v>
      </c>
      <c r="L8" s="2">
        <v>2</v>
      </c>
      <c r="M8" s="2">
        <v>0</v>
      </c>
      <c r="N8" s="2">
        <f t="shared" si="0"/>
        <v>22</v>
      </c>
      <c r="O8" s="7">
        <f t="shared" si="1"/>
        <v>82.965000000000003</v>
      </c>
      <c r="P8" s="8" t="s">
        <v>187</v>
      </c>
    </row>
    <row r="9" spans="1:16">
      <c r="A9" s="2">
        <v>4</v>
      </c>
      <c r="B9" s="2" t="s">
        <v>190</v>
      </c>
      <c r="C9" s="2">
        <v>2.98</v>
      </c>
      <c r="D9" s="2">
        <v>66.305000000000007</v>
      </c>
      <c r="E9" s="2">
        <v>4.5</v>
      </c>
      <c r="F9" s="2">
        <v>0</v>
      </c>
      <c r="G9" s="2">
        <v>0</v>
      </c>
      <c r="H9" s="2">
        <v>0</v>
      </c>
      <c r="I9" s="2">
        <v>9</v>
      </c>
      <c r="J9" s="2">
        <v>0</v>
      </c>
      <c r="K9" s="2">
        <v>0</v>
      </c>
      <c r="L9" s="2">
        <v>1</v>
      </c>
      <c r="M9" s="2">
        <v>0</v>
      </c>
      <c r="N9" s="2">
        <f t="shared" si="0"/>
        <v>14.5</v>
      </c>
      <c r="O9" s="7">
        <f t="shared" si="1"/>
        <v>80.805000000000007</v>
      </c>
      <c r="P9" s="8" t="s">
        <v>187</v>
      </c>
    </row>
    <row r="10" spans="1:16">
      <c r="A10" s="2">
        <v>5</v>
      </c>
      <c r="B10" s="2" t="s">
        <v>191</v>
      </c>
      <c r="C10" s="2">
        <v>3.14</v>
      </c>
      <c r="D10" s="2">
        <v>69.864999999999995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1.5</v>
      </c>
      <c r="L10" s="2">
        <v>2</v>
      </c>
      <c r="M10" s="2">
        <v>0</v>
      </c>
      <c r="N10" s="2">
        <f t="shared" si="0"/>
        <v>4.5</v>
      </c>
      <c r="O10" s="7">
        <f t="shared" si="1"/>
        <v>74.364999999999995</v>
      </c>
      <c r="P10" s="8" t="s">
        <v>192</v>
      </c>
    </row>
    <row r="11" spans="1:16">
      <c r="A11" s="2">
        <v>6</v>
      </c>
      <c r="B11" s="2" t="s">
        <v>193</v>
      </c>
      <c r="C11" s="2">
        <v>2.66</v>
      </c>
      <c r="D11" s="2">
        <v>59.185000000000002</v>
      </c>
      <c r="E11" s="2">
        <v>5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2</v>
      </c>
      <c r="M11" s="2">
        <v>0</v>
      </c>
      <c r="N11" s="2">
        <f t="shared" si="0"/>
        <v>7</v>
      </c>
      <c r="O11" s="7">
        <f t="shared" si="1"/>
        <v>66.185000000000002</v>
      </c>
      <c r="P11" s="8" t="s">
        <v>194</v>
      </c>
    </row>
    <row r="12" spans="1:16">
      <c r="A12" s="2">
        <v>7</v>
      </c>
      <c r="B12" s="2" t="s">
        <v>195</v>
      </c>
      <c r="C12" s="2">
        <v>2.54</v>
      </c>
      <c r="D12" s="2">
        <v>56.515000000000001</v>
      </c>
      <c r="E12" s="2">
        <v>0</v>
      </c>
      <c r="F12" s="2">
        <v>0</v>
      </c>
      <c r="G12" s="2">
        <v>0</v>
      </c>
      <c r="H12" s="2">
        <v>1.5</v>
      </c>
      <c r="I12" s="2">
        <v>1</v>
      </c>
      <c r="J12" s="2">
        <v>1</v>
      </c>
      <c r="K12" s="2">
        <v>1.5</v>
      </c>
      <c r="L12" s="2">
        <v>4.5</v>
      </c>
      <c r="M12" s="2">
        <v>0</v>
      </c>
      <c r="N12" s="2">
        <f t="shared" si="0"/>
        <v>9.5</v>
      </c>
      <c r="O12" s="7">
        <f t="shared" si="1"/>
        <v>66.015000000000001</v>
      </c>
      <c r="P12" s="8" t="s">
        <v>194</v>
      </c>
    </row>
    <row r="13" spans="1:16">
      <c r="A13" s="2">
        <v>8</v>
      </c>
      <c r="B13" s="2" t="s">
        <v>196</v>
      </c>
      <c r="C13" s="2">
        <v>2.44</v>
      </c>
      <c r="D13" s="2">
        <v>54.29</v>
      </c>
      <c r="E13" s="2">
        <v>3</v>
      </c>
      <c r="F13" s="2">
        <v>0</v>
      </c>
      <c r="G13" s="2">
        <v>0</v>
      </c>
      <c r="H13" s="2">
        <v>2</v>
      </c>
      <c r="I13" s="2">
        <v>0</v>
      </c>
      <c r="J13" s="2">
        <v>0</v>
      </c>
      <c r="K13" s="2">
        <v>1.5</v>
      </c>
      <c r="L13" s="2">
        <v>0</v>
      </c>
      <c r="M13" s="2">
        <v>0</v>
      </c>
      <c r="N13" s="2">
        <f t="shared" si="0"/>
        <v>6.5</v>
      </c>
      <c r="O13" s="7">
        <f t="shared" si="1"/>
        <v>60.79</v>
      </c>
      <c r="P13" s="8" t="s">
        <v>197</v>
      </c>
    </row>
  </sheetData>
  <sortState ref="B6:P13">
    <sortCondition descending="1" ref="O6:O13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P17"/>
  <sheetViews>
    <sheetView workbookViewId="0">
      <selection activeCell="P17" sqref="P17"/>
    </sheetView>
  </sheetViews>
  <sheetFormatPr defaultColWidth="8.75" defaultRowHeight="14.25"/>
  <cols>
    <col min="16" max="16" width="13.875" customWidth="1"/>
  </cols>
  <sheetData>
    <row r="1" spans="1:16" ht="39.950000000000003" customHeight="1">
      <c r="A1" s="15" t="s">
        <v>198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8"/>
    </row>
    <row r="3" spans="1:16">
      <c r="A3" s="18" t="s">
        <v>4</v>
      </c>
      <c r="B3" s="18"/>
      <c r="C3" s="8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9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43</v>
      </c>
      <c r="C6" s="2">
        <v>3.46</v>
      </c>
      <c r="D6" s="2">
        <v>76.984999999999999</v>
      </c>
      <c r="E6" s="2">
        <v>6</v>
      </c>
      <c r="F6" s="2">
        <v>0</v>
      </c>
      <c r="G6" s="2">
        <v>0</v>
      </c>
      <c r="H6" s="2">
        <v>3</v>
      </c>
      <c r="I6" s="2">
        <v>12</v>
      </c>
      <c r="J6" s="2">
        <v>0</v>
      </c>
      <c r="K6" s="2">
        <v>0</v>
      </c>
      <c r="L6" s="2">
        <v>9.5</v>
      </c>
      <c r="M6" s="2">
        <v>0</v>
      </c>
      <c r="N6" s="2">
        <f>SUM(E6:M6)</f>
        <v>30.5</v>
      </c>
      <c r="O6" s="7">
        <f>SUM(D6,N6)</f>
        <v>107.485</v>
      </c>
      <c r="P6" s="8" t="s">
        <v>44</v>
      </c>
    </row>
    <row r="7" spans="1:16">
      <c r="A7" s="2">
        <v>2</v>
      </c>
      <c r="B7" s="2" t="s">
        <v>199</v>
      </c>
      <c r="C7" s="2">
        <v>3.18</v>
      </c>
      <c r="D7" s="2">
        <v>70.754999999999995</v>
      </c>
      <c r="E7" s="2">
        <v>0</v>
      </c>
      <c r="F7" s="2">
        <v>0</v>
      </c>
      <c r="G7" s="2">
        <v>0</v>
      </c>
      <c r="H7" s="2">
        <v>6</v>
      </c>
      <c r="I7" s="2">
        <v>12</v>
      </c>
      <c r="J7" s="2">
        <v>0</v>
      </c>
      <c r="K7" s="2">
        <v>2</v>
      </c>
      <c r="L7" s="2">
        <v>1</v>
      </c>
      <c r="M7" s="2">
        <v>0</v>
      </c>
      <c r="N7" s="2">
        <f>SUM(E7:M7)</f>
        <v>21</v>
      </c>
      <c r="O7" s="7">
        <f t="shared" ref="O7:O17" si="0">SUM(D7,N7)</f>
        <v>91.754999999999995</v>
      </c>
      <c r="P7" s="8" t="s">
        <v>200</v>
      </c>
    </row>
    <row r="8" spans="1:16">
      <c r="A8" s="2">
        <v>3</v>
      </c>
      <c r="B8" s="2" t="s">
        <v>201</v>
      </c>
      <c r="C8" s="2">
        <v>2.65</v>
      </c>
      <c r="D8" s="2">
        <v>58.96</v>
      </c>
      <c r="E8" s="2">
        <v>4</v>
      </c>
      <c r="F8" s="2">
        <v>0</v>
      </c>
      <c r="G8" s="2">
        <v>0</v>
      </c>
      <c r="H8" s="2">
        <v>5</v>
      </c>
      <c r="I8" s="2">
        <v>12</v>
      </c>
      <c r="J8" s="2">
        <v>1</v>
      </c>
      <c r="K8" s="2">
        <v>0</v>
      </c>
      <c r="L8" s="2">
        <v>5</v>
      </c>
      <c r="M8" s="2">
        <v>0</v>
      </c>
      <c r="N8" s="2">
        <f>SUM(E8:M8)</f>
        <v>27</v>
      </c>
      <c r="O8" s="7">
        <f t="shared" si="0"/>
        <v>85.96</v>
      </c>
      <c r="P8" s="8" t="s">
        <v>202</v>
      </c>
    </row>
    <row r="9" spans="1:16">
      <c r="A9" s="2">
        <v>4</v>
      </c>
      <c r="B9" s="2" t="s">
        <v>203</v>
      </c>
      <c r="C9" s="2">
        <v>3.32</v>
      </c>
      <c r="D9" s="2">
        <v>73.87</v>
      </c>
      <c r="E9" s="2">
        <v>0</v>
      </c>
      <c r="F9" s="2">
        <v>0</v>
      </c>
      <c r="G9" s="2">
        <v>0</v>
      </c>
      <c r="H9" s="2">
        <v>0</v>
      </c>
      <c r="I9" s="2">
        <v>11</v>
      </c>
      <c r="J9" s="2">
        <v>0</v>
      </c>
      <c r="K9" s="2">
        <v>0</v>
      </c>
      <c r="L9" s="2">
        <v>1</v>
      </c>
      <c r="M9" s="2">
        <v>0</v>
      </c>
      <c r="N9" s="2">
        <f>SUM(E9:M9)</f>
        <v>12</v>
      </c>
      <c r="O9" s="7">
        <f t="shared" si="0"/>
        <v>85.87</v>
      </c>
      <c r="P9" s="8" t="s">
        <v>200</v>
      </c>
    </row>
    <row r="10" spans="1:16">
      <c r="A10" s="2">
        <v>5</v>
      </c>
      <c r="B10" s="2" t="s">
        <v>204</v>
      </c>
      <c r="C10" s="2">
        <v>2.86</v>
      </c>
      <c r="D10" s="2">
        <v>63.634999999999998</v>
      </c>
      <c r="E10" s="2">
        <v>2</v>
      </c>
      <c r="F10" s="2">
        <v>0</v>
      </c>
      <c r="G10" s="2">
        <v>0</v>
      </c>
      <c r="H10" s="2">
        <v>1</v>
      </c>
      <c r="I10" s="2">
        <v>12</v>
      </c>
      <c r="J10" s="2">
        <v>0</v>
      </c>
      <c r="K10" s="2">
        <v>1.5</v>
      </c>
      <c r="L10" s="2">
        <v>4.5</v>
      </c>
      <c r="M10" s="2">
        <v>0</v>
      </c>
      <c r="N10" s="2">
        <f>SUM(E10:M10)</f>
        <v>21</v>
      </c>
      <c r="O10" s="7">
        <f t="shared" si="0"/>
        <v>84.635000000000005</v>
      </c>
      <c r="P10" s="8" t="s">
        <v>44</v>
      </c>
    </row>
    <row r="11" spans="1:16">
      <c r="A11" s="2">
        <v>6</v>
      </c>
      <c r="B11" s="2" t="s">
        <v>205</v>
      </c>
      <c r="C11" s="2">
        <v>3.39</v>
      </c>
      <c r="D11" s="2">
        <v>75.427499999999995</v>
      </c>
      <c r="E11" s="2">
        <v>0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3</v>
      </c>
      <c r="L11" s="2">
        <v>3</v>
      </c>
      <c r="M11" s="2">
        <v>0</v>
      </c>
      <c r="N11" s="2">
        <v>7</v>
      </c>
      <c r="O11" s="7">
        <f t="shared" si="0"/>
        <v>82.427499999999995</v>
      </c>
      <c r="P11" s="8" t="s">
        <v>206</v>
      </c>
    </row>
    <row r="12" spans="1:16">
      <c r="A12" s="2">
        <v>7</v>
      </c>
      <c r="B12" s="2" t="s">
        <v>207</v>
      </c>
      <c r="C12" s="2">
        <v>3.17</v>
      </c>
      <c r="D12" s="2">
        <v>70.532499999999999</v>
      </c>
      <c r="E12" s="2">
        <v>2</v>
      </c>
      <c r="F12" s="2">
        <v>0</v>
      </c>
      <c r="G12" s="2">
        <v>0</v>
      </c>
      <c r="H12" s="2">
        <v>1.5</v>
      </c>
      <c r="I12" s="2">
        <v>0</v>
      </c>
      <c r="J12" s="2">
        <v>1</v>
      </c>
      <c r="K12" s="2">
        <v>0</v>
      </c>
      <c r="L12" s="2">
        <v>1</v>
      </c>
      <c r="M12" s="2">
        <v>0</v>
      </c>
      <c r="N12" s="2">
        <f t="shared" ref="N12:N17" si="1">SUM(E12:M12)</f>
        <v>5.5</v>
      </c>
      <c r="O12" s="7">
        <f t="shared" si="0"/>
        <v>76.032499999999999</v>
      </c>
      <c r="P12" s="8" t="s">
        <v>202</v>
      </c>
    </row>
    <row r="13" spans="1:16">
      <c r="A13" s="2">
        <v>8</v>
      </c>
      <c r="B13" s="2" t="s">
        <v>208</v>
      </c>
      <c r="C13" s="2">
        <v>3.23</v>
      </c>
      <c r="D13" s="2">
        <v>71.87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1</v>
      </c>
      <c r="M13" s="2">
        <v>0</v>
      </c>
      <c r="N13" s="2">
        <f t="shared" si="1"/>
        <v>2</v>
      </c>
      <c r="O13" s="7">
        <f t="shared" si="0"/>
        <v>73.87</v>
      </c>
      <c r="P13" s="8" t="s">
        <v>209</v>
      </c>
    </row>
    <row r="14" spans="1:16">
      <c r="A14" s="2">
        <v>9</v>
      </c>
      <c r="B14" s="2" t="s">
        <v>210</v>
      </c>
      <c r="C14" s="2">
        <v>2.83</v>
      </c>
      <c r="D14" s="2">
        <v>62.97</v>
      </c>
      <c r="E14" s="2">
        <v>0</v>
      </c>
      <c r="F14" s="2">
        <v>0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7.5</v>
      </c>
      <c r="M14" s="2">
        <v>0</v>
      </c>
      <c r="N14" s="2">
        <f t="shared" si="1"/>
        <v>8.5</v>
      </c>
      <c r="O14" s="7">
        <f t="shared" si="0"/>
        <v>71.47</v>
      </c>
      <c r="P14" s="8" t="s">
        <v>209</v>
      </c>
    </row>
    <row r="15" spans="1:16" ht="15" customHeight="1">
      <c r="A15" s="2">
        <v>10</v>
      </c>
      <c r="B15" s="2" t="s">
        <v>211</v>
      </c>
      <c r="C15" s="2">
        <v>2.85</v>
      </c>
      <c r="D15" s="2">
        <v>63.41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1</v>
      </c>
      <c r="M15" s="2">
        <v>0</v>
      </c>
      <c r="N15" s="2">
        <f t="shared" si="1"/>
        <v>2</v>
      </c>
      <c r="O15" s="7">
        <f t="shared" si="0"/>
        <v>65.41</v>
      </c>
      <c r="P15" s="8" t="s">
        <v>209</v>
      </c>
    </row>
    <row r="16" spans="1:16">
      <c r="A16" s="2">
        <v>11</v>
      </c>
      <c r="B16" s="2" t="s">
        <v>212</v>
      </c>
      <c r="C16" s="2">
        <v>2.93</v>
      </c>
      <c r="D16" s="2">
        <v>65.192499999999995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f t="shared" si="1"/>
        <v>0</v>
      </c>
      <c r="O16" s="7">
        <f t="shared" si="0"/>
        <v>65.192499999999995</v>
      </c>
      <c r="P16" s="8" t="s">
        <v>206</v>
      </c>
    </row>
    <row r="17" spans="1:16">
      <c r="A17" s="2">
        <v>12</v>
      </c>
      <c r="B17" s="2" t="s">
        <v>213</v>
      </c>
      <c r="C17" s="2">
        <v>2.88</v>
      </c>
      <c r="D17" s="2">
        <v>64.08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f t="shared" si="1"/>
        <v>0</v>
      </c>
      <c r="O17" s="7">
        <f t="shared" si="0"/>
        <v>64.08</v>
      </c>
      <c r="P17" s="8" t="s">
        <v>206</v>
      </c>
    </row>
  </sheetData>
  <sortState ref="B6:P17">
    <sortCondition descending="1" ref="O6:O17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selection activeCell="S24" sqref="S24"/>
    </sheetView>
  </sheetViews>
  <sheetFormatPr defaultColWidth="8.75" defaultRowHeight="14.25"/>
  <cols>
    <col min="1" max="1" width="4.75" bestFit="1" customWidth="1"/>
    <col min="2" max="2" width="7.375" bestFit="1" customWidth="1"/>
    <col min="3" max="3" width="9.625" bestFit="1" customWidth="1"/>
    <col min="4" max="4" width="8" bestFit="1" customWidth="1"/>
    <col min="5" max="13" width="4.75" bestFit="1" customWidth="1"/>
    <col min="14" max="14" width="5.625" bestFit="1" customWidth="1"/>
    <col min="15" max="15" width="9.5" bestFit="1" customWidth="1"/>
    <col min="16" max="16" width="15" bestFit="1" customWidth="1"/>
  </cols>
  <sheetData>
    <row r="1" spans="1:16" ht="39.950000000000003" customHeight="1">
      <c r="A1" s="15" t="s">
        <v>214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3"/>
    </row>
    <row r="3" spans="1:16">
      <c r="A3" s="18" t="s">
        <v>4</v>
      </c>
      <c r="B3" s="18"/>
      <c r="C3" s="3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224</v>
      </c>
      <c r="J4" s="4" t="s">
        <v>225</v>
      </c>
      <c r="K4" s="4" t="s">
        <v>226</v>
      </c>
      <c r="L4" s="4" t="s">
        <v>227</v>
      </c>
      <c r="M4" s="4" t="s">
        <v>228</v>
      </c>
      <c r="N4" s="18"/>
      <c r="O4" s="16"/>
      <c r="P4" s="16"/>
    </row>
    <row r="5" spans="1:16" ht="24">
      <c r="A5" s="5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45</v>
      </c>
      <c r="C6" s="2">
        <v>3.42</v>
      </c>
      <c r="D6" s="2">
        <v>76.099999999999994</v>
      </c>
      <c r="E6" s="2">
        <v>3</v>
      </c>
      <c r="F6" s="2">
        <v>0</v>
      </c>
      <c r="G6" s="2">
        <v>0</v>
      </c>
      <c r="H6" s="2">
        <v>7</v>
      </c>
      <c r="I6" s="2">
        <v>12</v>
      </c>
      <c r="J6" s="2">
        <v>0</v>
      </c>
      <c r="K6" s="2">
        <v>2</v>
      </c>
      <c r="L6" s="2">
        <v>7</v>
      </c>
      <c r="M6" s="2">
        <v>0</v>
      </c>
      <c r="N6" s="2">
        <f t="shared" ref="N6:N14" si="0">SUM(E6:M6)</f>
        <v>31</v>
      </c>
      <c r="O6" s="7">
        <f>SUM(D6,N6)</f>
        <v>107.1</v>
      </c>
      <c r="P6" s="3" t="s">
        <v>46</v>
      </c>
    </row>
    <row r="7" spans="1:16">
      <c r="A7" s="2">
        <v>2</v>
      </c>
      <c r="B7" s="2" t="s">
        <v>215</v>
      </c>
      <c r="C7" s="2">
        <v>3.25</v>
      </c>
      <c r="D7" s="2">
        <v>73.3</v>
      </c>
      <c r="E7" s="2">
        <v>0</v>
      </c>
      <c r="F7" s="2">
        <v>0</v>
      </c>
      <c r="G7" s="2">
        <v>0</v>
      </c>
      <c r="H7" s="2">
        <v>6</v>
      </c>
      <c r="I7" s="2">
        <v>12</v>
      </c>
      <c r="J7" s="2">
        <v>0</v>
      </c>
      <c r="K7" s="2">
        <v>3.5</v>
      </c>
      <c r="L7" s="2">
        <v>10</v>
      </c>
      <c r="M7" s="2">
        <v>0</v>
      </c>
      <c r="N7" s="2">
        <f t="shared" si="0"/>
        <v>31.5</v>
      </c>
      <c r="O7" s="7">
        <f t="shared" ref="O7:O14" si="1">SUM(D7,N7)</f>
        <v>104.8</v>
      </c>
      <c r="P7" s="3" t="s">
        <v>46</v>
      </c>
    </row>
    <row r="8" spans="1:16">
      <c r="A8" s="2">
        <v>3</v>
      </c>
      <c r="B8" s="2" t="s">
        <v>216</v>
      </c>
      <c r="C8" s="2">
        <v>2.81</v>
      </c>
      <c r="D8" s="2">
        <v>62.5</v>
      </c>
      <c r="E8" s="2">
        <v>2</v>
      </c>
      <c r="F8" s="2">
        <v>0</v>
      </c>
      <c r="G8" s="2">
        <v>0</v>
      </c>
      <c r="H8" s="2">
        <v>7</v>
      </c>
      <c r="I8" s="2">
        <v>12</v>
      </c>
      <c r="J8" s="2">
        <v>0</v>
      </c>
      <c r="K8" s="2">
        <v>3</v>
      </c>
      <c r="L8" s="2">
        <v>6.5</v>
      </c>
      <c r="M8" s="2">
        <v>0</v>
      </c>
      <c r="N8" s="2">
        <f t="shared" si="0"/>
        <v>30.5</v>
      </c>
      <c r="O8" s="7">
        <f t="shared" si="1"/>
        <v>93</v>
      </c>
      <c r="P8" s="3" t="s">
        <v>46</v>
      </c>
    </row>
    <row r="9" spans="1:16">
      <c r="A9" s="2">
        <v>4</v>
      </c>
      <c r="B9" s="2" t="s">
        <v>217</v>
      </c>
      <c r="C9" s="2">
        <v>2.99</v>
      </c>
      <c r="D9" s="2">
        <v>66.5</v>
      </c>
      <c r="E9" s="2">
        <v>0</v>
      </c>
      <c r="F9" s="2">
        <v>0</v>
      </c>
      <c r="G9" s="2">
        <v>0</v>
      </c>
      <c r="H9" s="2">
        <v>3</v>
      </c>
      <c r="I9" s="2">
        <v>12</v>
      </c>
      <c r="J9" s="2">
        <v>0</v>
      </c>
      <c r="K9" s="2">
        <v>4</v>
      </c>
      <c r="L9" s="2">
        <v>5</v>
      </c>
      <c r="M9" s="2">
        <v>0</v>
      </c>
      <c r="N9" s="2">
        <f t="shared" si="0"/>
        <v>24</v>
      </c>
      <c r="O9" s="7">
        <f t="shared" si="1"/>
        <v>90.5</v>
      </c>
      <c r="P9" s="3" t="s">
        <v>46</v>
      </c>
    </row>
    <row r="10" spans="1:16">
      <c r="A10" s="2">
        <v>5</v>
      </c>
      <c r="B10" s="2" t="s">
        <v>218</v>
      </c>
      <c r="C10" s="2">
        <v>3.01</v>
      </c>
      <c r="D10" s="2">
        <v>70</v>
      </c>
      <c r="E10" s="2">
        <v>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6.5</v>
      </c>
      <c r="M10" s="2">
        <v>0</v>
      </c>
      <c r="N10" s="2">
        <f t="shared" si="0"/>
        <v>9.5</v>
      </c>
      <c r="O10" s="7">
        <f t="shared" si="1"/>
        <v>79.5</v>
      </c>
      <c r="P10" s="3" t="s">
        <v>46</v>
      </c>
    </row>
    <row r="11" spans="1:16">
      <c r="A11" s="2">
        <v>6</v>
      </c>
      <c r="B11" s="2" t="s">
        <v>219</v>
      </c>
      <c r="C11" s="2">
        <v>2.72</v>
      </c>
      <c r="D11" s="2">
        <v>60.5</v>
      </c>
      <c r="E11" s="2">
        <v>6</v>
      </c>
      <c r="F11" s="2">
        <v>0</v>
      </c>
      <c r="G11" s="2">
        <v>0</v>
      </c>
      <c r="H11" s="2">
        <v>1.5</v>
      </c>
      <c r="I11" s="2">
        <v>10</v>
      </c>
      <c r="J11" s="2">
        <v>0</v>
      </c>
      <c r="K11" s="2">
        <v>0</v>
      </c>
      <c r="L11" s="2">
        <v>1</v>
      </c>
      <c r="M11" s="2">
        <v>0</v>
      </c>
      <c r="N11" s="2">
        <f t="shared" si="0"/>
        <v>18.5</v>
      </c>
      <c r="O11" s="7">
        <f t="shared" si="1"/>
        <v>79</v>
      </c>
      <c r="P11" s="3" t="s">
        <v>220</v>
      </c>
    </row>
    <row r="12" spans="1:16">
      <c r="A12" s="2">
        <v>7</v>
      </c>
      <c r="B12" s="2" t="s">
        <v>221</v>
      </c>
      <c r="C12" s="2">
        <v>2.31</v>
      </c>
      <c r="D12" s="2">
        <v>51.4</v>
      </c>
      <c r="E12" s="2">
        <v>4</v>
      </c>
      <c r="F12" s="2">
        <v>0</v>
      </c>
      <c r="G12" s="2">
        <v>0</v>
      </c>
      <c r="H12" s="2">
        <v>7</v>
      </c>
      <c r="I12" s="2">
        <v>12</v>
      </c>
      <c r="J12" s="2">
        <v>0</v>
      </c>
      <c r="K12" s="2">
        <v>2.5</v>
      </c>
      <c r="L12" s="2">
        <v>2</v>
      </c>
      <c r="M12" s="2">
        <v>0</v>
      </c>
      <c r="N12" s="2">
        <f t="shared" si="0"/>
        <v>27.5</v>
      </c>
      <c r="O12" s="7">
        <f t="shared" si="1"/>
        <v>78.900000000000006</v>
      </c>
      <c r="P12" s="3" t="s">
        <v>46</v>
      </c>
    </row>
    <row r="13" spans="1:16">
      <c r="A13" s="2">
        <v>8</v>
      </c>
      <c r="B13" s="2" t="s">
        <v>222</v>
      </c>
      <c r="C13" s="2">
        <v>2.8</v>
      </c>
      <c r="D13" s="2">
        <v>62.3</v>
      </c>
      <c r="E13" s="2">
        <v>3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2</v>
      </c>
      <c r="M13" s="2">
        <v>0</v>
      </c>
      <c r="N13" s="2">
        <f t="shared" si="0"/>
        <v>5</v>
      </c>
      <c r="O13" s="7">
        <f t="shared" si="1"/>
        <v>67.3</v>
      </c>
      <c r="P13" s="3" t="s">
        <v>220</v>
      </c>
    </row>
    <row r="14" spans="1:16">
      <c r="A14" s="2">
        <v>9</v>
      </c>
      <c r="B14" s="2" t="s">
        <v>223</v>
      </c>
      <c r="C14" s="2">
        <v>2.14</v>
      </c>
      <c r="D14" s="2">
        <v>47.6</v>
      </c>
      <c r="E14" s="2">
        <v>1</v>
      </c>
      <c r="F14" s="2">
        <v>0</v>
      </c>
      <c r="G14" s="2">
        <v>0</v>
      </c>
      <c r="H14" s="2">
        <v>0</v>
      </c>
      <c r="I14" s="2">
        <v>12</v>
      </c>
      <c r="J14" s="2">
        <v>1</v>
      </c>
      <c r="K14" s="2">
        <v>0</v>
      </c>
      <c r="L14" s="2">
        <v>2</v>
      </c>
      <c r="M14" s="2">
        <v>0</v>
      </c>
      <c r="N14" s="2">
        <f t="shared" si="0"/>
        <v>16</v>
      </c>
      <c r="O14" s="7">
        <f t="shared" si="1"/>
        <v>63.6</v>
      </c>
      <c r="P14" s="3" t="s">
        <v>220</v>
      </c>
    </row>
  </sheetData>
  <sortState ref="B6:P14">
    <sortCondition descending="1" ref="O6:O14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P28" sqref="P28"/>
    </sheetView>
  </sheetViews>
  <sheetFormatPr defaultColWidth="8.75" defaultRowHeight="14.25"/>
  <cols>
    <col min="16" max="16" width="14.875" customWidth="1"/>
  </cols>
  <sheetData>
    <row r="1" spans="1:16" ht="39.950000000000003" customHeight="1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4.25" customHeight="1">
      <c r="A2" s="26" t="s">
        <v>1</v>
      </c>
      <c r="B2" s="27"/>
      <c r="C2" s="24" t="s">
        <v>2</v>
      </c>
      <c r="D2" s="25"/>
      <c r="E2" s="21" t="s">
        <v>3</v>
      </c>
      <c r="F2" s="22"/>
      <c r="G2" s="22"/>
      <c r="H2" s="22"/>
      <c r="I2" s="22"/>
      <c r="J2" s="22"/>
      <c r="K2" s="22"/>
      <c r="L2" s="22"/>
      <c r="M2" s="22"/>
      <c r="N2" s="22"/>
      <c r="O2" s="23"/>
      <c r="P2" s="3"/>
    </row>
    <row r="3" spans="1:16">
      <c r="A3" s="21" t="s">
        <v>4</v>
      </c>
      <c r="B3" s="23"/>
      <c r="C3" s="3"/>
      <c r="D3" s="1" t="s">
        <v>5</v>
      </c>
      <c r="E3" s="21" t="s">
        <v>6</v>
      </c>
      <c r="F3" s="22"/>
      <c r="G3" s="23"/>
      <c r="H3" s="21" t="s">
        <v>7</v>
      </c>
      <c r="I3" s="22"/>
      <c r="J3" s="23"/>
      <c r="K3" s="21" t="s">
        <v>8</v>
      </c>
      <c r="L3" s="22"/>
      <c r="M3" s="23"/>
      <c r="N3" s="31" t="s">
        <v>9</v>
      </c>
      <c r="O3" s="28" t="s">
        <v>10</v>
      </c>
      <c r="P3" s="28" t="s">
        <v>11</v>
      </c>
    </row>
    <row r="4" spans="1:16" ht="48">
      <c r="A4" s="21" t="s">
        <v>12</v>
      </c>
      <c r="B4" s="23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32"/>
      <c r="O4" s="29"/>
      <c r="P4" s="29"/>
    </row>
    <row r="5" spans="1:16" ht="24">
      <c r="A5" s="5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33"/>
      <c r="O5" s="30"/>
      <c r="P5" s="30"/>
    </row>
    <row r="6" spans="1:16">
      <c r="A6" s="2">
        <v>1</v>
      </c>
      <c r="B6" s="2" t="s">
        <v>57</v>
      </c>
      <c r="C6" s="2">
        <v>3.8</v>
      </c>
      <c r="D6" s="2">
        <v>84.55</v>
      </c>
      <c r="E6" s="2">
        <v>5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8</v>
      </c>
      <c r="M6" s="2">
        <v>0</v>
      </c>
      <c r="N6" s="2">
        <f t="shared" ref="N6:N10" si="0">SUM(E6:M6)</f>
        <v>13</v>
      </c>
      <c r="O6" s="7">
        <f t="shared" ref="O6:O21" si="1">SUM(D6:M6)</f>
        <v>97.55</v>
      </c>
      <c r="P6" s="3" t="s">
        <v>58</v>
      </c>
    </row>
    <row r="7" spans="1:16">
      <c r="A7" s="2">
        <v>2</v>
      </c>
      <c r="B7" s="2" t="s">
        <v>59</v>
      </c>
      <c r="C7" s="2">
        <v>3</v>
      </c>
      <c r="D7" s="2">
        <v>66.75</v>
      </c>
      <c r="E7" s="2">
        <v>7</v>
      </c>
      <c r="F7" s="2">
        <v>0</v>
      </c>
      <c r="G7" s="2">
        <v>7</v>
      </c>
      <c r="H7" s="2">
        <v>5.0999999999999996</v>
      </c>
      <c r="I7" s="2">
        <v>3</v>
      </c>
      <c r="J7" s="2">
        <v>1</v>
      </c>
      <c r="K7" s="2">
        <v>0</v>
      </c>
      <c r="L7" s="2">
        <v>6</v>
      </c>
      <c r="M7" s="2">
        <v>0</v>
      </c>
      <c r="N7" s="2">
        <f t="shared" si="0"/>
        <v>29.1</v>
      </c>
      <c r="O7" s="7">
        <f t="shared" si="1"/>
        <v>95.85</v>
      </c>
      <c r="P7" s="3" t="s">
        <v>60</v>
      </c>
    </row>
    <row r="8" spans="1:16">
      <c r="A8" s="2">
        <v>3</v>
      </c>
      <c r="B8" s="2" t="s">
        <v>61</v>
      </c>
      <c r="C8" s="2">
        <v>3.13</v>
      </c>
      <c r="D8" s="2">
        <v>69.64</v>
      </c>
      <c r="E8" s="2">
        <v>4.5</v>
      </c>
      <c r="F8" s="2">
        <v>9</v>
      </c>
      <c r="G8" s="2">
        <v>5</v>
      </c>
      <c r="H8" s="2">
        <v>0</v>
      </c>
      <c r="I8" s="2">
        <v>1.5</v>
      </c>
      <c r="J8" s="2">
        <v>0</v>
      </c>
      <c r="K8" s="2">
        <v>0</v>
      </c>
      <c r="L8" s="2">
        <v>1.5</v>
      </c>
      <c r="M8" s="2">
        <v>0</v>
      </c>
      <c r="N8" s="2">
        <f t="shared" si="0"/>
        <v>21.5</v>
      </c>
      <c r="O8" s="7">
        <f t="shared" si="1"/>
        <v>91.14</v>
      </c>
      <c r="P8" s="3" t="s">
        <v>60</v>
      </c>
    </row>
    <row r="9" spans="1:16">
      <c r="A9" s="2">
        <v>4</v>
      </c>
      <c r="B9" s="2" t="s">
        <v>62</v>
      </c>
      <c r="C9" s="2">
        <v>2.9</v>
      </c>
      <c r="D9" s="2">
        <v>64.53</v>
      </c>
      <c r="E9" s="2">
        <v>1</v>
      </c>
      <c r="F9" s="2">
        <v>9</v>
      </c>
      <c r="G9" s="2">
        <v>0</v>
      </c>
      <c r="H9" s="2">
        <v>6</v>
      </c>
      <c r="I9" s="2">
        <v>5</v>
      </c>
      <c r="J9" s="2">
        <v>1</v>
      </c>
      <c r="K9" s="2">
        <v>0</v>
      </c>
      <c r="L9" s="2">
        <v>3.5</v>
      </c>
      <c r="M9" s="2">
        <v>0</v>
      </c>
      <c r="N9" s="2">
        <f t="shared" si="0"/>
        <v>25.5</v>
      </c>
      <c r="O9" s="7">
        <f t="shared" si="1"/>
        <v>90.03</v>
      </c>
      <c r="P9" s="3" t="s">
        <v>60</v>
      </c>
    </row>
    <row r="10" spans="1:16">
      <c r="A10" s="2">
        <v>5</v>
      </c>
      <c r="B10" s="2" t="s">
        <v>63</v>
      </c>
      <c r="C10" s="2">
        <v>2.92</v>
      </c>
      <c r="D10" s="2">
        <v>64.97</v>
      </c>
      <c r="E10" s="2">
        <v>0</v>
      </c>
      <c r="F10" s="2">
        <v>0</v>
      </c>
      <c r="G10" s="2">
        <v>0</v>
      </c>
      <c r="H10" s="2">
        <v>6.85</v>
      </c>
      <c r="I10" s="2">
        <v>12</v>
      </c>
      <c r="J10" s="2">
        <v>0</v>
      </c>
      <c r="K10" s="2">
        <v>0</v>
      </c>
      <c r="L10" s="2">
        <v>1</v>
      </c>
      <c r="M10" s="2">
        <v>0</v>
      </c>
      <c r="N10" s="2">
        <f t="shared" si="0"/>
        <v>19.850000000000001</v>
      </c>
      <c r="O10" s="7">
        <f t="shared" si="1"/>
        <v>84.82</v>
      </c>
      <c r="P10" s="3" t="s">
        <v>58</v>
      </c>
    </row>
    <row r="11" spans="1:16">
      <c r="A11" s="2">
        <v>6</v>
      </c>
      <c r="B11" s="2" t="s">
        <v>64</v>
      </c>
      <c r="C11" s="2">
        <v>2.59</v>
      </c>
      <c r="D11" s="2">
        <v>57.63</v>
      </c>
      <c r="E11" s="2">
        <v>9</v>
      </c>
      <c r="F11" s="2">
        <v>0</v>
      </c>
      <c r="G11" s="2">
        <v>0</v>
      </c>
      <c r="H11" s="2">
        <v>6</v>
      </c>
      <c r="I11" s="2">
        <v>5</v>
      </c>
      <c r="J11" s="2">
        <v>1</v>
      </c>
      <c r="K11" s="2">
        <v>0</v>
      </c>
      <c r="L11" s="2">
        <v>3</v>
      </c>
      <c r="M11" s="2">
        <v>0</v>
      </c>
      <c r="N11" s="2">
        <v>24</v>
      </c>
      <c r="O11" s="7">
        <f t="shared" si="1"/>
        <v>81.63</v>
      </c>
      <c r="P11" s="3" t="s">
        <v>60</v>
      </c>
    </row>
    <row r="12" spans="1:16">
      <c r="A12" s="2">
        <v>7</v>
      </c>
      <c r="B12" s="2" t="s">
        <v>65</v>
      </c>
      <c r="C12" s="2">
        <v>3.21</v>
      </c>
      <c r="D12" s="2">
        <v>71.400000000000006</v>
      </c>
      <c r="E12" s="2">
        <v>0</v>
      </c>
      <c r="F12" s="2">
        <v>0</v>
      </c>
      <c r="G12" s="2">
        <v>0</v>
      </c>
      <c r="H12" s="2">
        <v>0</v>
      </c>
      <c r="I12" s="2">
        <v>5.5</v>
      </c>
      <c r="J12" s="2">
        <v>1</v>
      </c>
      <c r="K12" s="2">
        <v>0</v>
      </c>
      <c r="L12" s="2">
        <v>1</v>
      </c>
      <c r="M12" s="2">
        <v>0</v>
      </c>
      <c r="N12" s="2">
        <f t="shared" ref="N12:N20" si="2">SUM(E12:M12)</f>
        <v>7.5</v>
      </c>
      <c r="O12" s="7">
        <f t="shared" si="1"/>
        <v>78.900000000000006</v>
      </c>
      <c r="P12" s="3" t="s">
        <v>60</v>
      </c>
    </row>
    <row r="13" spans="1:16">
      <c r="A13" s="2">
        <v>8</v>
      </c>
      <c r="B13" s="2" t="s">
        <v>66</v>
      </c>
      <c r="C13" s="2">
        <v>2.88</v>
      </c>
      <c r="D13" s="2">
        <v>64.08</v>
      </c>
      <c r="E13" s="2">
        <v>4</v>
      </c>
      <c r="F13" s="2">
        <v>0</v>
      </c>
      <c r="G13" s="2">
        <v>3</v>
      </c>
      <c r="H13" s="2">
        <v>4.5</v>
      </c>
      <c r="I13" s="2">
        <v>0</v>
      </c>
      <c r="J13" s="2">
        <v>0</v>
      </c>
      <c r="K13" s="2">
        <v>0</v>
      </c>
      <c r="L13" s="2">
        <v>2.5</v>
      </c>
      <c r="M13" s="2">
        <v>0</v>
      </c>
      <c r="N13" s="2">
        <f t="shared" si="2"/>
        <v>14</v>
      </c>
      <c r="O13" s="7">
        <f t="shared" si="1"/>
        <v>78.08</v>
      </c>
      <c r="P13" s="3" t="s">
        <v>67</v>
      </c>
    </row>
    <row r="14" spans="1:16">
      <c r="A14" s="2">
        <v>9</v>
      </c>
      <c r="B14" s="2" t="s">
        <v>54</v>
      </c>
      <c r="C14" s="2">
        <v>3.12</v>
      </c>
      <c r="D14" s="2">
        <v>69.42</v>
      </c>
      <c r="E14" s="2">
        <v>0</v>
      </c>
      <c r="F14" s="2">
        <v>0</v>
      </c>
      <c r="G14" s="2">
        <v>0</v>
      </c>
      <c r="H14" s="2">
        <v>4.5</v>
      </c>
      <c r="I14" s="2">
        <v>0</v>
      </c>
      <c r="J14" s="2">
        <v>0</v>
      </c>
      <c r="K14" s="2">
        <v>0</v>
      </c>
      <c r="L14" s="2">
        <v>4</v>
      </c>
      <c r="M14" s="2">
        <v>0</v>
      </c>
      <c r="N14" s="2">
        <f t="shared" si="2"/>
        <v>8.5</v>
      </c>
      <c r="O14" s="7">
        <f t="shared" si="1"/>
        <v>77.92</v>
      </c>
      <c r="P14" s="3" t="s">
        <v>55</v>
      </c>
    </row>
    <row r="15" spans="1:16">
      <c r="A15" s="2">
        <v>10</v>
      </c>
      <c r="B15" s="2" t="s">
        <v>68</v>
      </c>
      <c r="C15" s="2">
        <v>3.29</v>
      </c>
      <c r="D15" s="2">
        <v>73.2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4.5</v>
      </c>
      <c r="M15" s="2">
        <v>0</v>
      </c>
      <c r="N15" s="2">
        <f t="shared" si="2"/>
        <v>4.5</v>
      </c>
      <c r="O15" s="7">
        <f t="shared" si="1"/>
        <v>77.7</v>
      </c>
      <c r="P15" s="3" t="s">
        <v>69</v>
      </c>
    </row>
    <row r="16" spans="1:16">
      <c r="A16" s="2">
        <v>11</v>
      </c>
      <c r="B16" s="2" t="s">
        <v>70</v>
      </c>
      <c r="C16" s="2">
        <v>3.13</v>
      </c>
      <c r="D16" s="2">
        <v>69.64</v>
      </c>
      <c r="E16" s="2">
        <v>0</v>
      </c>
      <c r="F16" s="2">
        <v>0</v>
      </c>
      <c r="G16" s="2">
        <v>0</v>
      </c>
      <c r="H16" s="2">
        <v>4.5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f t="shared" si="2"/>
        <v>7.5</v>
      </c>
      <c r="O16" s="7">
        <f t="shared" si="1"/>
        <v>77.14</v>
      </c>
      <c r="P16" s="3" t="s">
        <v>71</v>
      </c>
    </row>
    <row r="17" spans="1:16">
      <c r="A17" s="2">
        <v>12</v>
      </c>
      <c r="B17" s="2" t="s">
        <v>72</v>
      </c>
      <c r="C17" s="2">
        <v>3.07</v>
      </c>
      <c r="D17" s="2">
        <v>68.31</v>
      </c>
      <c r="E17" s="2">
        <v>4</v>
      </c>
      <c r="F17" s="2">
        <v>0</v>
      </c>
      <c r="G17" s="2">
        <v>0</v>
      </c>
      <c r="H17" s="2">
        <v>0</v>
      </c>
      <c r="I17" s="2">
        <v>2</v>
      </c>
      <c r="J17" s="2">
        <v>0</v>
      </c>
      <c r="K17" s="2">
        <v>0</v>
      </c>
      <c r="L17" s="2">
        <v>2.5</v>
      </c>
      <c r="M17" s="2">
        <v>0</v>
      </c>
      <c r="N17" s="2">
        <f t="shared" si="2"/>
        <v>8.5</v>
      </c>
      <c r="O17" s="7">
        <f t="shared" si="1"/>
        <v>76.81</v>
      </c>
      <c r="P17" s="3" t="s">
        <v>67</v>
      </c>
    </row>
    <row r="18" spans="1:16">
      <c r="A18" s="2">
        <v>13</v>
      </c>
      <c r="B18" s="2" t="s">
        <v>73</v>
      </c>
      <c r="C18" s="2">
        <v>3.06</v>
      </c>
      <c r="D18" s="2">
        <v>68.09</v>
      </c>
      <c r="E18" s="2">
        <v>1</v>
      </c>
      <c r="F18" s="2">
        <v>0</v>
      </c>
      <c r="G18" s="2">
        <v>0</v>
      </c>
      <c r="H18" s="2">
        <v>4.5</v>
      </c>
      <c r="I18" s="2">
        <v>0</v>
      </c>
      <c r="J18" s="2">
        <v>0</v>
      </c>
      <c r="K18" s="2">
        <v>0</v>
      </c>
      <c r="L18" s="2">
        <v>2.5</v>
      </c>
      <c r="M18" s="2">
        <v>0</v>
      </c>
      <c r="N18" s="2">
        <f t="shared" si="2"/>
        <v>8</v>
      </c>
      <c r="O18" s="7">
        <f t="shared" si="1"/>
        <v>76.09</v>
      </c>
      <c r="P18" s="3" t="s">
        <v>74</v>
      </c>
    </row>
    <row r="19" spans="1:16">
      <c r="A19" s="2">
        <v>14</v>
      </c>
      <c r="B19" s="2" t="s">
        <v>75</v>
      </c>
      <c r="C19" s="2">
        <v>3.01</v>
      </c>
      <c r="D19" s="2">
        <v>67</v>
      </c>
      <c r="E19" s="2">
        <v>0</v>
      </c>
      <c r="F19" s="2">
        <v>0</v>
      </c>
      <c r="G19" s="2">
        <v>0</v>
      </c>
      <c r="H19" s="2">
        <v>4.5</v>
      </c>
      <c r="I19" s="2">
        <v>0</v>
      </c>
      <c r="J19" s="2">
        <v>0</v>
      </c>
      <c r="K19" s="2">
        <v>0</v>
      </c>
      <c r="L19" s="2">
        <v>3</v>
      </c>
      <c r="M19" s="2">
        <v>0</v>
      </c>
      <c r="N19" s="2">
        <f t="shared" si="2"/>
        <v>7.5</v>
      </c>
      <c r="O19" s="7">
        <f t="shared" si="1"/>
        <v>74.5</v>
      </c>
      <c r="P19" s="3" t="s">
        <v>60</v>
      </c>
    </row>
    <row r="20" spans="1:16">
      <c r="A20" s="2">
        <v>15</v>
      </c>
      <c r="B20" s="2" t="s">
        <v>76</v>
      </c>
      <c r="C20" s="2">
        <v>3.07</v>
      </c>
      <c r="D20" s="2">
        <v>69.08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4.5</v>
      </c>
      <c r="M20" s="2">
        <v>0</v>
      </c>
      <c r="N20" s="2">
        <f t="shared" si="2"/>
        <v>4.5</v>
      </c>
      <c r="O20" s="7">
        <f t="shared" si="1"/>
        <v>73.58</v>
      </c>
      <c r="P20" s="3" t="s">
        <v>60</v>
      </c>
    </row>
    <row r="21" spans="1:16">
      <c r="A21" s="2">
        <v>16</v>
      </c>
      <c r="B21" s="2" t="s">
        <v>77</v>
      </c>
      <c r="C21" s="2">
        <v>3.02</v>
      </c>
      <c r="D21" s="2">
        <v>67.2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7">
        <f t="shared" si="1"/>
        <v>67.2</v>
      </c>
      <c r="P21" s="3" t="s">
        <v>71</v>
      </c>
    </row>
  </sheetData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P16"/>
  <sheetViews>
    <sheetView workbookViewId="0">
      <selection activeCell="P10" sqref="P10"/>
    </sheetView>
  </sheetViews>
  <sheetFormatPr defaultColWidth="8.75" defaultRowHeight="14.25"/>
  <cols>
    <col min="15" max="15" width="9.75" customWidth="1"/>
    <col min="16" max="16" width="18.625" customWidth="1"/>
  </cols>
  <sheetData>
    <row r="1" spans="1:16" ht="39.950000000000003" customHeight="1">
      <c r="A1" s="15" t="s">
        <v>78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8"/>
    </row>
    <row r="3" spans="1:16">
      <c r="A3" s="18" t="s">
        <v>4</v>
      </c>
      <c r="B3" s="18"/>
      <c r="C3" s="8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9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47</v>
      </c>
      <c r="C6" s="2">
        <v>3.31</v>
      </c>
      <c r="D6" s="2">
        <v>73.650000000000006</v>
      </c>
      <c r="E6" s="2">
        <v>2.5</v>
      </c>
      <c r="F6" s="2">
        <v>0</v>
      </c>
      <c r="G6" s="2">
        <v>0</v>
      </c>
      <c r="H6" s="2">
        <v>10</v>
      </c>
      <c r="I6" s="2">
        <v>12</v>
      </c>
      <c r="J6" s="2">
        <v>0</v>
      </c>
      <c r="K6" s="2">
        <v>4</v>
      </c>
      <c r="L6" s="2">
        <v>3.5</v>
      </c>
      <c r="M6" s="2">
        <v>0</v>
      </c>
      <c r="N6" s="2">
        <f t="shared" ref="N6:N16" si="0">SUM(E6:M6)</f>
        <v>32</v>
      </c>
      <c r="O6" s="7">
        <f>N6+D6</f>
        <v>105.65</v>
      </c>
      <c r="P6" s="8" t="s">
        <v>79</v>
      </c>
    </row>
    <row r="7" spans="1:16">
      <c r="A7" s="2">
        <v>2</v>
      </c>
      <c r="B7" s="2" t="s">
        <v>41</v>
      </c>
      <c r="C7" s="2">
        <v>3.77</v>
      </c>
      <c r="D7" s="2">
        <v>83.88</v>
      </c>
      <c r="E7" s="2">
        <v>2.5</v>
      </c>
      <c r="F7" s="2">
        <v>0</v>
      </c>
      <c r="G7" s="2">
        <v>0</v>
      </c>
      <c r="H7" s="2">
        <v>10.5</v>
      </c>
      <c r="I7" s="2">
        <v>0</v>
      </c>
      <c r="J7" s="2">
        <v>0</v>
      </c>
      <c r="K7" s="2">
        <v>0</v>
      </c>
      <c r="L7" s="2">
        <v>2</v>
      </c>
      <c r="M7" s="2">
        <v>0</v>
      </c>
      <c r="N7" s="2">
        <f t="shared" si="0"/>
        <v>15</v>
      </c>
      <c r="O7" s="7">
        <f>N7+D7</f>
        <v>98.88</v>
      </c>
      <c r="P7" s="8" t="s">
        <v>79</v>
      </c>
    </row>
    <row r="8" spans="1:16">
      <c r="A8" s="2">
        <v>3</v>
      </c>
      <c r="B8" s="2" t="s">
        <v>80</v>
      </c>
      <c r="C8" s="2">
        <v>2.93</v>
      </c>
      <c r="D8" s="2">
        <v>65.19</v>
      </c>
      <c r="E8" s="2">
        <v>10.5</v>
      </c>
      <c r="F8" s="2">
        <v>6</v>
      </c>
      <c r="G8" s="2">
        <v>6</v>
      </c>
      <c r="H8" s="2">
        <v>4</v>
      </c>
      <c r="I8" s="2">
        <v>0</v>
      </c>
      <c r="J8" s="2">
        <v>2</v>
      </c>
      <c r="K8" s="2">
        <v>0</v>
      </c>
      <c r="L8" s="2">
        <v>3</v>
      </c>
      <c r="M8" s="2">
        <v>0</v>
      </c>
      <c r="N8" s="2">
        <f t="shared" si="0"/>
        <v>31.5</v>
      </c>
      <c r="O8" s="7">
        <f>N8+D8</f>
        <v>96.69</v>
      </c>
      <c r="P8" s="8" t="s">
        <v>81</v>
      </c>
    </row>
    <row r="9" spans="1:16">
      <c r="A9" s="2">
        <v>4</v>
      </c>
      <c r="B9" s="2" t="s">
        <v>82</v>
      </c>
      <c r="C9" s="2">
        <v>3.61</v>
      </c>
      <c r="D9" s="2">
        <v>80.319999999999993</v>
      </c>
      <c r="E9" s="2">
        <v>2</v>
      </c>
      <c r="F9" s="2">
        <v>0</v>
      </c>
      <c r="G9" s="2">
        <v>0</v>
      </c>
      <c r="H9" s="2">
        <v>4.5</v>
      </c>
      <c r="I9" s="2">
        <v>0</v>
      </c>
      <c r="J9" s="2">
        <v>2</v>
      </c>
      <c r="K9" s="2">
        <v>0</v>
      </c>
      <c r="L9" s="2">
        <v>4</v>
      </c>
      <c r="M9" s="2">
        <v>0</v>
      </c>
      <c r="N9" s="2">
        <f t="shared" si="0"/>
        <v>12.5</v>
      </c>
      <c r="O9" s="7">
        <f>N9+D9</f>
        <v>92.82</v>
      </c>
      <c r="P9" s="8" t="s">
        <v>83</v>
      </c>
    </row>
    <row r="10" spans="1:16">
      <c r="A10" s="2">
        <v>5</v>
      </c>
      <c r="B10" s="2" t="s">
        <v>84</v>
      </c>
      <c r="C10" s="2">
        <v>2.8</v>
      </c>
      <c r="D10" s="2">
        <v>62.3</v>
      </c>
      <c r="E10" s="2">
        <v>4.5</v>
      </c>
      <c r="F10" s="2">
        <v>0</v>
      </c>
      <c r="G10" s="2">
        <v>0</v>
      </c>
      <c r="H10" s="2">
        <v>7.1</v>
      </c>
      <c r="I10" s="2">
        <v>12</v>
      </c>
      <c r="J10" s="2">
        <v>2</v>
      </c>
      <c r="K10" s="2">
        <v>1</v>
      </c>
      <c r="L10" s="2">
        <v>2.5</v>
      </c>
      <c r="M10" s="2">
        <v>0</v>
      </c>
      <c r="N10" s="2">
        <f t="shared" si="0"/>
        <v>29.1</v>
      </c>
      <c r="O10" s="7">
        <f>D10+N10</f>
        <v>91.4</v>
      </c>
      <c r="P10" s="8" t="s">
        <v>81</v>
      </c>
    </row>
    <row r="11" spans="1:16">
      <c r="A11" s="2">
        <v>6</v>
      </c>
      <c r="B11" s="2" t="s">
        <v>85</v>
      </c>
      <c r="C11" s="2">
        <v>3.24</v>
      </c>
      <c r="D11" s="2">
        <v>72.09</v>
      </c>
      <c r="E11" s="2">
        <v>2</v>
      </c>
      <c r="F11" s="2">
        <v>0</v>
      </c>
      <c r="G11" s="2">
        <v>0</v>
      </c>
      <c r="H11" s="2">
        <v>4.5</v>
      </c>
      <c r="I11" s="2">
        <v>0</v>
      </c>
      <c r="J11" s="2">
        <v>0</v>
      </c>
      <c r="K11" s="2">
        <v>4</v>
      </c>
      <c r="L11" s="2">
        <v>0</v>
      </c>
      <c r="M11" s="2">
        <v>0</v>
      </c>
      <c r="N11" s="2">
        <f t="shared" si="0"/>
        <v>10.5</v>
      </c>
      <c r="O11" s="7">
        <f>D11+N11</f>
        <v>82.59</v>
      </c>
      <c r="P11" s="8" t="s">
        <v>37</v>
      </c>
    </row>
    <row r="12" spans="1:16">
      <c r="A12" s="2">
        <v>7</v>
      </c>
      <c r="B12" s="2" t="s">
        <v>86</v>
      </c>
      <c r="C12" s="2">
        <v>3.15</v>
      </c>
      <c r="D12" s="2">
        <v>70.09</v>
      </c>
      <c r="E12" s="2">
        <v>1</v>
      </c>
      <c r="F12" s="2">
        <v>0</v>
      </c>
      <c r="G12" s="2">
        <v>0</v>
      </c>
      <c r="H12" s="2">
        <v>4.5</v>
      </c>
      <c r="I12" s="2">
        <v>0</v>
      </c>
      <c r="J12" s="2">
        <v>0</v>
      </c>
      <c r="K12" s="2">
        <v>0</v>
      </c>
      <c r="L12" s="2">
        <v>6</v>
      </c>
      <c r="M12" s="2">
        <v>0</v>
      </c>
      <c r="N12" s="2">
        <f t="shared" si="0"/>
        <v>11.5</v>
      </c>
      <c r="O12" s="7">
        <f>D12+N12</f>
        <v>81.59</v>
      </c>
      <c r="P12" s="8" t="s">
        <v>37</v>
      </c>
    </row>
    <row r="13" spans="1:16">
      <c r="A13" s="2">
        <v>8</v>
      </c>
      <c r="B13" s="2" t="s">
        <v>87</v>
      </c>
      <c r="C13" s="2">
        <v>3.39</v>
      </c>
      <c r="D13" s="2">
        <v>75.430000000000007</v>
      </c>
      <c r="E13" s="2">
        <v>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f t="shared" si="0"/>
        <v>2</v>
      </c>
      <c r="O13" s="7">
        <f>N13+D13</f>
        <v>77.430000000000007</v>
      </c>
      <c r="P13" s="8" t="s">
        <v>79</v>
      </c>
    </row>
    <row r="14" spans="1:16">
      <c r="A14" s="2">
        <v>9</v>
      </c>
      <c r="B14" s="2" t="s">
        <v>88</v>
      </c>
      <c r="C14" s="2">
        <v>3.48</v>
      </c>
      <c r="D14" s="2">
        <v>77.430000000000007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f t="shared" si="0"/>
        <v>0</v>
      </c>
      <c r="O14" s="7">
        <v>77.430000000000007</v>
      </c>
      <c r="P14" s="8" t="s">
        <v>89</v>
      </c>
    </row>
    <row r="15" spans="1:16">
      <c r="A15" s="2">
        <v>10</v>
      </c>
      <c r="B15" s="2" t="s">
        <v>90</v>
      </c>
      <c r="C15" s="2">
        <v>2.39</v>
      </c>
      <c r="D15" s="2">
        <v>53.18</v>
      </c>
      <c r="E15" s="2">
        <v>3</v>
      </c>
      <c r="F15" s="2">
        <v>0</v>
      </c>
      <c r="G15" s="2">
        <v>0</v>
      </c>
      <c r="H15" s="2">
        <v>4.5</v>
      </c>
      <c r="I15" s="2">
        <v>0</v>
      </c>
      <c r="J15" s="2">
        <v>4</v>
      </c>
      <c r="K15" s="2">
        <v>7</v>
      </c>
      <c r="L15" s="2">
        <v>5</v>
      </c>
      <c r="M15" s="2">
        <v>0</v>
      </c>
      <c r="N15" s="2">
        <f t="shared" si="0"/>
        <v>23.5</v>
      </c>
      <c r="O15" s="7">
        <f>D15+N15</f>
        <v>76.680000000000007</v>
      </c>
      <c r="P15" s="8" t="s">
        <v>79</v>
      </c>
    </row>
    <row r="16" spans="1:16">
      <c r="A16" s="2">
        <v>11</v>
      </c>
      <c r="B16" s="2" t="s">
        <v>91</v>
      </c>
      <c r="C16" s="2">
        <v>2.9</v>
      </c>
      <c r="D16" s="2">
        <v>64.53</v>
      </c>
      <c r="E16" s="2">
        <v>1</v>
      </c>
      <c r="F16" s="2">
        <v>0</v>
      </c>
      <c r="G16" s="2">
        <v>0</v>
      </c>
      <c r="H16" s="2">
        <v>4.5</v>
      </c>
      <c r="I16" s="2">
        <v>2</v>
      </c>
      <c r="J16" s="2">
        <v>2</v>
      </c>
      <c r="K16" s="2">
        <v>0</v>
      </c>
      <c r="L16" s="2">
        <v>1</v>
      </c>
      <c r="M16" s="2">
        <v>0</v>
      </c>
      <c r="N16" s="2">
        <f t="shared" si="0"/>
        <v>10.5</v>
      </c>
      <c r="O16" s="7">
        <f>D16+N16</f>
        <v>75.03</v>
      </c>
      <c r="P16" s="8" t="s">
        <v>92</v>
      </c>
    </row>
  </sheetData>
  <sortState ref="B6:P16">
    <sortCondition descending="1" ref="O6:O16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7"/>
  <sheetViews>
    <sheetView workbookViewId="0">
      <selection activeCell="S17" sqref="S17"/>
    </sheetView>
  </sheetViews>
  <sheetFormatPr defaultColWidth="8.75" defaultRowHeight="14.25"/>
  <cols>
    <col min="15" max="15" width="10.25"/>
    <col min="16" max="16" width="13.75" customWidth="1"/>
  </cols>
  <sheetData>
    <row r="1" spans="1:16" ht="39.950000000000003" customHeight="1">
      <c r="A1" s="15" t="s">
        <v>93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3"/>
    </row>
    <row r="3" spans="1:16">
      <c r="A3" s="18" t="s">
        <v>4</v>
      </c>
      <c r="B3" s="18"/>
      <c r="C3" s="3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5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27</v>
      </c>
      <c r="C6" s="2">
        <v>3.53</v>
      </c>
      <c r="D6" s="2">
        <f t="shared" ref="D6:D16" si="0">C6*22.25</f>
        <v>78.542500000000004</v>
      </c>
      <c r="E6" s="2">
        <v>23</v>
      </c>
      <c r="F6" s="2">
        <v>1</v>
      </c>
      <c r="G6" s="2">
        <v>0</v>
      </c>
      <c r="H6" s="2">
        <v>6</v>
      </c>
      <c r="I6" s="2">
        <v>12</v>
      </c>
      <c r="J6" s="2">
        <v>2</v>
      </c>
      <c r="K6" s="2">
        <v>2</v>
      </c>
      <c r="L6" s="2">
        <v>11.5</v>
      </c>
      <c r="M6" s="2">
        <v>0</v>
      </c>
      <c r="N6" s="2">
        <f t="shared" ref="N6:N17" si="1">SUM(E6:M6)</f>
        <v>57.5</v>
      </c>
      <c r="O6" s="7">
        <f t="shared" ref="O6:O17" si="2">SUM(D6+N6)</f>
        <v>136.04249999999999</v>
      </c>
      <c r="P6" s="3" t="s">
        <v>28</v>
      </c>
    </row>
    <row r="7" spans="1:16">
      <c r="A7" s="2">
        <v>2</v>
      </c>
      <c r="B7" s="2" t="s">
        <v>33</v>
      </c>
      <c r="C7" s="2">
        <v>3.54</v>
      </c>
      <c r="D7" s="2">
        <f t="shared" si="0"/>
        <v>78.765000000000001</v>
      </c>
      <c r="E7" s="2">
        <v>20</v>
      </c>
      <c r="F7" s="2">
        <v>6</v>
      </c>
      <c r="G7" s="2">
        <v>0</v>
      </c>
      <c r="H7" s="2">
        <v>3</v>
      </c>
      <c r="I7" s="2">
        <v>12</v>
      </c>
      <c r="J7" s="2">
        <v>4</v>
      </c>
      <c r="K7" s="2">
        <v>2</v>
      </c>
      <c r="L7" s="2">
        <v>3</v>
      </c>
      <c r="M7" s="2">
        <v>0</v>
      </c>
      <c r="N7" s="2">
        <f t="shared" si="1"/>
        <v>50</v>
      </c>
      <c r="O7" s="7">
        <f t="shared" si="2"/>
        <v>128.76499999999999</v>
      </c>
      <c r="P7" s="3" t="s">
        <v>28</v>
      </c>
    </row>
    <row r="8" spans="1:16">
      <c r="A8" s="2">
        <v>3</v>
      </c>
      <c r="B8" s="2" t="s">
        <v>94</v>
      </c>
      <c r="C8" s="2">
        <v>2.66</v>
      </c>
      <c r="D8" s="2">
        <f t="shared" si="0"/>
        <v>59.185000000000002</v>
      </c>
      <c r="E8" s="2">
        <v>39</v>
      </c>
      <c r="F8" s="2">
        <v>9</v>
      </c>
      <c r="G8" s="2">
        <v>0</v>
      </c>
      <c r="H8" s="2">
        <v>2</v>
      </c>
      <c r="I8" s="2">
        <v>0</v>
      </c>
      <c r="J8" s="2">
        <v>4</v>
      </c>
      <c r="K8" s="2">
        <v>0</v>
      </c>
      <c r="L8" s="2">
        <v>6</v>
      </c>
      <c r="M8" s="2">
        <v>0</v>
      </c>
      <c r="N8" s="2">
        <f t="shared" si="1"/>
        <v>60</v>
      </c>
      <c r="O8" s="7">
        <f t="shared" si="2"/>
        <v>119.185</v>
      </c>
      <c r="P8" s="3" t="s">
        <v>95</v>
      </c>
    </row>
    <row r="9" spans="1:16">
      <c r="A9" s="2">
        <v>4</v>
      </c>
      <c r="B9" s="2" t="s">
        <v>96</v>
      </c>
      <c r="C9" s="2">
        <v>2.84</v>
      </c>
      <c r="D9" s="2">
        <f t="shared" si="0"/>
        <v>63.19</v>
      </c>
      <c r="E9" s="2">
        <v>19.5</v>
      </c>
      <c r="F9" s="2">
        <v>3</v>
      </c>
      <c r="G9" s="2">
        <v>0</v>
      </c>
      <c r="H9" s="2">
        <v>3.9</v>
      </c>
      <c r="I9" s="2">
        <v>12</v>
      </c>
      <c r="J9" s="2">
        <v>4</v>
      </c>
      <c r="K9" s="2">
        <v>2</v>
      </c>
      <c r="L9" s="2">
        <v>3</v>
      </c>
      <c r="M9" s="2">
        <v>0</v>
      </c>
      <c r="N9" s="2">
        <f t="shared" si="1"/>
        <v>47.4</v>
      </c>
      <c r="O9" s="7">
        <f t="shared" si="2"/>
        <v>110.59</v>
      </c>
      <c r="P9" s="3" t="s">
        <v>28</v>
      </c>
    </row>
    <row r="10" spans="1:16">
      <c r="A10" s="2">
        <v>5</v>
      </c>
      <c r="B10" s="2" t="s">
        <v>97</v>
      </c>
      <c r="C10" s="2">
        <v>3.63</v>
      </c>
      <c r="D10" s="2">
        <f t="shared" si="0"/>
        <v>80.767499999999998</v>
      </c>
      <c r="E10" s="2">
        <v>19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2.5</v>
      </c>
      <c r="M10" s="2">
        <v>0</v>
      </c>
      <c r="N10" s="2">
        <f t="shared" si="1"/>
        <v>22.5</v>
      </c>
      <c r="O10" s="7">
        <f t="shared" si="2"/>
        <v>103.2675</v>
      </c>
      <c r="P10" s="3" t="s">
        <v>95</v>
      </c>
    </row>
    <row r="11" spans="1:16">
      <c r="A11" s="2">
        <v>6</v>
      </c>
      <c r="B11" s="2" t="s">
        <v>98</v>
      </c>
      <c r="C11" s="2">
        <v>3.85</v>
      </c>
      <c r="D11" s="2">
        <f t="shared" si="0"/>
        <v>85.662499999999994</v>
      </c>
      <c r="E11" s="2">
        <v>6</v>
      </c>
      <c r="F11" s="2">
        <v>3</v>
      </c>
      <c r="G11" s="2">
        <v>0</v>
      </c>
      <c r="H11" s="2">
        <v>4.5</v>
      </c>
      <c r="I11" s="2">
        <v>0</v>
      </c>
      <c r="J11" s="2">
        <v>2</v>
      </c>
      <c r="K11" s="2">
        <v>0</v>
      </c>
      <c r="L11" s="2">
        <v>1.5</v>
      </c>
      <c r="M11" s="2">
        <v>0</v>
      </c>
      <c r="N11" s="2">
        <f t="shared" si="1"/>
        <v>17</v>
      </c>
      <c r="O11" s="7">
        <f t="shared" si="2"/>
        <v>102.66249999999999</v>
      </c>
      <c r="P11" s="3" t="s">
        <v>95</v>
      </c>
    </row>
    <row r="12" spans="1:16">
      <c r="A12" s="2">
        <v>7</v>
      </c>
      <c r="B12" s="2" t="s">
        <v>48</v>
      </c>
      <c r="C12" s="2">
        <v>3.27</v>
      </c>
      <c r="D12" s="2">
        <f t="shared" si="0"/>
        <v>72.757499999999993</v>
      </c>
      <c r="E12" s="2">
        <v>11</v>
      </c>
      <c r="F12" s="2">
        <v>0</v>
      </c>
      <c r="G12" s="2">
        <v>0</v>
      </c>
      <c r="H12" s="2">
        <v>0</v>
      </c>
      <c r="I12" s="2">
        <v>2</v>
      </c>
      <c r="J12" s="2">
        <v>6</v>
      </c>
      <c r="K12" s="2">
        <v>0</v>
      </c>
      <c r="L12" s="2">
        <v>8.5</v>
      </c>
      <c r="M12" s="2">
        <v>0</v>
      </c>
      <c r="N12" s="2">
        <f t="shared" si="1"/>
        <v>27.5</v>
      </c>
      <c r="O12" s="7">
        <f t="shared" si="2"/>
        <v>100.25749999999999</v>
      </c>
      <c r="P12" s="3" t="s">
        <v>49</v>
      </c>
    </row>
    <row r="13" spans="1:16">
      <c r="A13" s="2">
        <v>8</v>
      </c>
      <c r="B13" s="2" t="s">
        <v>99</v>
      </c>
      <c r="C13" s="2">
        <v>2.96</v>
      </c>
      <c r="D13" s="2">
        <f t="shared" si="0"/>
        <v>65.86</v>
      </c>
      <c r="E13" s="2">
        <v>17</v>
      </c>
      <c r="F13" s="2">
        <v>1</v>
      </c>
      <c r="G13" s="2">
        <v>0</v>
      </c>
      <c r="H13" s="2">
        <v>2</v>
      </c>
      <c r="I13" s="2">
        <v>0</v>
      </c>
      <c r="J13" s="2">
        <v>2</v>
      </c>
      <c r="K13" s="2">
        <v>2</v>
      </c>
      <c r="L13" s="2">
        <v>6</v>
      </c>
      <c r="M13" s="2">
        <v>0</v>
      </c>
      <c r="N13" s="2">
        <f t="shared" si="1"/>
        <v>30</v>
      </c>
      <c r="O13" s="7">
        <f t="shared" si="2"/>
        <v>95.86</v>
      </c>
      <c r="P13" s="3" t="s">
        <v>28</v>
      </c>
    </row>
    <row r="14" spans="1:16">
      <c r="A14" s="2">
        <v>9</v>
      </c>
      <c r="B14" s="2" t="s">
        <v>100</v>
      </c>
      <c r="C14" s="2">
        <v>3.38</v>
      </c>
      <c r="D14" s="2">
        <f t="shared" si="0"/>
        <v>75.204999999999998</v>
      </c>
      <c r="E14" s="2">
        <v>1</v>
      </c>
      <c r="F14" s="2">
        <v>0</v>
      </c>
      <c r="G14" s="2">
        <v>0</v>
      </c>
      <c r="H14" s="2">
        <v>3</v>
      </c>
      <c r="I14" s="2">
        <v>8</v>
      </c>
      <c r="J14" s="2">
        <v>0</v>
      </c>
      <c r="K14" s="2">
        <v>0</v>
      </c>
      <c r="L14" s="2">
        <v>7.5</v>
      </c>
      <c r="M14" s="2">
        <v>0</v>
      </c>
      <c r="N14" s="2">
        <f t="shared" si="1"/>
        <v>19.5</v>
      </c>
      <c r="O14" s="7">
        <f t="shared" si="2"/>
        <v>94.704999999999998</v>
      </c>
      <c r="P14" s="3" t="s">
        <v>49</v>
      </c>
    </row>
    <row r="15" spans="1:16">
      <c r="A15" s="2">
        <v>10</v>
      </c>
      <c r="B15" s="2" t="s">
        <v>101</v>
      </c>
      <c r="C15" s="2">
        <v>3.72</v>
      </c>
      <c r="D15" s="2">
        <f t="shared" si="0"/>
        <v>82.77</v>
      </c>
      <c r="E15" s="2">
        <v>4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7</v>
      </c>
      <c r="M15" s="2">
        <v>0</v>
      </c>
      <c r="N15" s="2">
        <f t="shared" si="1"/>
        <v>11</v>
      </c>
      <c r="O15" s="7">
        <f t="shared" si="2"/>
        <v>93.77</v>
      </c>
      <c r="P15" s="3" t="s">
        <v>102</v>
      </c>
    </row>
    <row r="16" spans="1:16">
      <c r="A16" s="2">
        <v>11</v>
      </c>
      <c r="B16" s="2" t="s">
        <v>103</v>
      </c>
      <c r="C16" s="2">
        <v>3.04</v>
      </c>
      <c r="D16" s="2">
        <f t="shared" si="0"/>
        <v>67.64</v>
      </c>
      <c r="E16" s="2">
        <v>6</v>
      </c>
      <c r="F16" s="2">
        <v>0</v>
      </c>
      <c r="G16" s="2">
        <v>0</v>
      </c>
      <c r="H16" s="2">
        <v>0</v>
      </c>
      <c r="I16" s="2">
        <v>2</v>
      </c>
      <c r="J16" s="2">
        <v>6</v>
      </c>
      <c r="K16" s="2">
        <v>0</v>
      </c>
      <c r="L16" s="2">
        <v>7</v>
      </c>
      <c r="M16" s="2">
        <v>0</v>
      </c>
      <c r="N16" s="2">
        <f t="shared" si="1"/>
        <v>21</v>
      </c>
      <c r="O16" s="7">
        <f t="shared" si="2"/>
        <v>88.64</v>
      </c>
      <c r="P16" s="3" t="s">
        <v>49</v>
      </c>
    </row>
    <row r="17" spans="1:16">
      <c r="A17" s="2">
        <v>12</v>
      </c>
      <c r="B17" s="2" t="s">
        <v>104</v>
      </c>
      <c r="C17" s="2" t="s">
        <v>105</v>
      </c>
      <c r="D17" s="2">
        <v>74.982500000000002</v>
      </c>
      <c r="E17" s="2">
        <v>0</v>
      </c>
      <c r="F17" s="2">
        <v>0</v>
      </c>
      <c r="G17" s="2">
        <v>0</v>
      </c>
      <c r="H17" s="2">
        <v>0</v>
      </c>
      <c r="I17" s="2">
        <v>5</v>
      </c>
      <c r="J17" s="2">
        <v>2</v>
      </c>
      <c r="K17" s="2">
        <v>0</v>
      </c>
      <c r="L17" s="2">
        <v>3</v>
      </c>
      <c r="M17" s="2">
        <v>0</v>
      </c>
      <c r="N17" s="2">
        <f t="shared" si="1"/>
        <v>10</v>
      </c>
      <c r="O17" s="7">
        <f t="shared" si="2"/>
        <v>84.982500000000002</v>
      </c>
      <c r="P17" s="3" t="s">
        <v>102</v>
      </c>
    </row>
  </sheetData>
  <sortState ref="B6:O17">
    <sortCondition descending="1" ref="O6:O17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1"/>
  <sheetViews>
    <sheetView workbookViewId="0">
      <selection activeCell="R7" sqref="R7"/>
    </sheetView>
  </sheetViews>
  <sheetFormatPr defaultColWidth="8.75" defaultRowHeight="14.25"/>
  <cols>
    <col min="15" max="15" width="9.5"/>
    <col min="16" max="16" width="13.75" customWidth="1"/>
  </cols>
  <sheetData>
    <row r="1" spans="1:16" ht="39.950000000000003" customHeight="1">
      <c r="A1" s="15" t="s">
        <v>106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3"/>
    </row>
    <row r="3" spans="1:16">
      <c r="A3" s="18" t="s">
        <v>4</v>
      </c>
      <c r="B3" s="18"/>
      <c r="C3" s="3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5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29</v>
      </c>
      <c r="C6" s="2">
        <v>3.35</v>
      </c>
      <c r="D6" s="2">
        <v>74.537499999999994</v>
      </c>
      <c r="E6" s="2">
        <v>20</v>
      </c>
      <c r="F6" s="2">
        <v>13.5</v>
      </c>
      <c r="G6" s="2">
        <v>1</v>
      </c>
      <c r="H6" s="2">
        <v>12</v>
      </c>
      <c r="I6" s="2">
        <v>8</v>
      </c>
      <c r="J6" s="2">
        <v>2</v>
      </c>
      <c r="K6" s="2">
        <v>1</v>
      </c>
      <c r="L6" s="2">
        <v>5.5</v>
      </c>
      <c r="M6" s="2">
        <v>0</v>
      </c>
      <c r="N6" s="2">
        <f t="shared" ref="N6:N11" si="0">SUM(E6:M6)</f>
        <v>63</v>
      </c>
      <c r="O6" s="7">
        <f t="shared" ref="O6:O11" si="1">SUM(D6,N6)</f>
        <v>137.53749999999999</v>
      </c>
      <c r="P6" s="3" t="s">
        <v>30</v>
      </c>
    </row>
    <row r="7" spans="1:16">
      <c r="A7" s="2">
        <v>2</v>
      </c>
      <c r="B7" s="2" t="s">
        <v>107</v>
      </c>
      <c r="C7" s="2">
        <v>3.24</v>
      </c>
      <c r="D7" s="2">
        <v>72.09</v>
      </c>
      <c r="E7" s="2">
        <v>12.5</v>
      </c>
      <c r="F7" s="2">
        <v>0</v>
      </c>
      <c r="G7" s="2">
        <v>6</v>
      </c>
      <c r="H7" s="2">
        <v>6</v>
      </c>
      <c r="I7" s="2">
        <v>2</v>
      </c>
      <c r="J7" s="2">
        <v>1</v>
      </c>
      <c r="K7" s="2">
        <v>2</v>
      </c>
      <c r="L7" s="2">
        <v>3.5</v>
      </c>
      <c r="M7" s="2">
        <v>0</v>
      </c>
      <c r="N7" s="2">
        <f t="shared" si="0"/>
        <v>33</v>
      </c>
      <c r="O7" s="7">
        <f t="shared" si="1"/>
        <v>105.09</v>
      </c>
      <c r="P7" s="3" t="s">
        <v>30</v>
      </c>
    </row>
    <row r="8" spans="1:16">
      <c r="A8" s="2">
        <v>3</v>
      </c>
      <c r="B8" s="2" t="s">
        <v>108</v>
      </c>
      <c r="C8" s="2">
        <v>3.41</v>
      </c>
      <c r="D8" s="2">
        <v>75.872500000000002</v>
      </c>
      <c r="E8" s="2">
        <v>0</v>
      </c>
      <c r="F8" s="2">
        <v>0</v>
      </c>
      <c r="G8" s="2">
        <v>0</v>
      </c>
      <c r="H8" s="2">
        <v>6</v>
      </c>
      <c r="I8" s="2">
        <v>10</v>
      </c>
      <c r="J8" s="2">
        <v>4</v>
      </c>
      <c r="K8" s="2">
        <v>6</v>
      </c>
      <c r="L8" s="2">
        <v>0</v>
      </c>
      <c r="M8" s="2">
        <v>0</v>
      </c>
      <c r="N8" s="2">
        <f t="shared" si="0"/>
        <v>26</v>
      </c>
      <c r="O8" s="7">
        <f t="shared" si="1"/>
        <v>101.8725</v>
      </c>
      <c r="P8" s="3" t="s">
        <v>109</v>
      </c>
    </row>
    <row r="9" spans="1:16">
      <c r="A9" s="2">
        <v>4</v>
      </c>
      <c r="B9" s="2" t="s">
        <v>110</v>
      </c>
      <c r="C9" s="2">
        <v>3.36</v>
      </c>
      <c r="D9" s="2">
        <v>74.760000000000005</v>
      </c>
      <c r="E9" s="2">
        <v>0</v>
      </c>
      <c r="F9" s="2">
        <v>0</v>
      </c>
      <c r="G9" s="2">
        <v>0</v>
      </c>
      <c r="H9" s="2">
        <v>3.5</v>
      </c>
      <c r="I9" s="2">
        <v>8</v>
      </c>
      <c r="J9" s="2">
        <v>1</v>
      </c>
      <c r="K9" s="2">
        <v>0</v>
      </c>
      <c r="L9" s="2">
        <v>10</v>
      </c>
      <c r="M9" s="2">
        <v>0</v>
      </c>
      <c r="N9" s="2">
        <f t="shared" si="0"/>
        <v>22.5</v>
      </c>
      <c r="O9" s="7">
        <f t="shared" si="1"/>
        <v>97.26</v>
      </c>
      <c r="P9" s="3" t="s">
        <v>30</v>
      </c>
    </row>
    <row r="10" spans="1:16">
      <c r="A10" s="2">
        <v>5</v>
      </c>
      <c r="B10" s="2" t="s">
        <v>111</v>
      </c>
      <c r="C10" s="2">
        <v>3.4</v>
      </c>
      <c r="D10" s="2">
        <v>75.650000000000006</v>
      </c>
      <c r="E10" s="2">
        <v>2</v>
      </c>
      <c r="F10" s="2">
        <v>0</v>
      </c>
      <c r="G10" s="2">
        <v>0</v>
      </c>
      <c r="H10" s="2">
        <v>4.5</v>
      </c>
      <c r="I10" s="2">
        <v>6</v>
      </c>
      <c r="J10" s="2">
        <v>2</v>
      </c>
      <c r="K10" s="2">
        <v>0</v>
      </c>
      <c r="L10" s="2">
        <v>4.5</v>
      </c>
      <c r="M10" s="2">
        <v>0</v>
      </c>
      <c r="N10" s="2">
        <f t="shared" si="0"/>
        <v>19</v>
      </c>
      <c r="O10" s="7">
        <f t="shared" si="1"/>
        <v>94.65</v>
      </c>
      <c r="P10" s="3" t="s">
        <v>109</v>
      </c>
    </row>
    <row r="11" spans="1:16">
      <c r="A11" s="2">
        <v>6</v>
      </c>
      <c r="B11" s="2" t="s">
        <v>112</v>
      </c>
      <c r="C11" s="2">
        <v>3.17</v>
      </c>
      <c r="D11" s="2">
        <v>70.532499999999999</v>
      </c>
      <c r="E11" s="2">
        <v>8</v>
      </c>
      <c r="F11" s="2">
        <v>0</v>
      </c>
      <c r="G11" s="2">
        <v>0</v>
      </c>
      <c r="H11" s="2">
        <v>4.5</v>
      </c>
      <c r="I11" s="2">
        <v>2</v>
      </c>
      <c r="J11" s="2">
        <v>0</v>
      </c>
      <c r="K11" s="2">
        <v>3.5</v>
      </c>
      <c r="L11" s="2">
        <v>4.5</v>
      </c>
      <c r="M11" s="2">
        <v>0</v>
      </c>
      <c r="N11" s="2">
        <f t="shared" si="0"/>
        <v>22.5</v>
      </c>
      <c r="O11" s="7">
        <f t="shared" si="1"/>
        <v>93.032499999999999</v>
      </c>
      <c r="P11" s="3" t="s">
        <v>109</v>
      </c>
    </row>
  </sheetData>
  <sortState ref="B6:O11">
    <sortCondition descending="1" ref="O6:O11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P19" sqref="P19"/>
    </sheetView>
  </sheetViews>
  <sheetFormatPr defaultColWidth="8.75" defaultRowHeight="14.25"/>
  <cols>
    <col min="15" max="15" width="9.5"/>
    <col min="16" max="16" width="16.75" customWidth="1"/>
  </cols>
  <sheetData>
    <row r="1" spans="1:16" ht="39.950000000000003" customHeight="1">
      <c r="A1" s="15" t="s">
        <v>113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3"/>
    </row>
    <row r="3" spans="1:16">
      <c r="A3" s="18" t="s">
        <v>4</v>
      </c>
      <c r="B3" s="18"/>
      <c r="C3" s="3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5" t="s">
        <v>24</v>
      </c>
      <c r="B5" s="6" t="s">
        <v>25</v>
      </c>
      <c r="C5" s="2"/>
      <c r="D5" s="2">
        <v>100</v>
      </c>
      <c r="E5" s="1" t="s">
        <v>114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31</v>
      </c>
      <c r="C6" s="2">
        <v>3.47</v>
      </c>
      <c r="D6" s="2">
        <v>77.207499999999996</v>
      </c>
      <c r="E6" s="2">
        <v>17.5</v>
      </c>
      <c r="F6" s="2">
        <v>0</v>
      </c>
      <c r="G6" s="2">
        <v>6</v>
      </c>
      <c r="H6" s="2">
        <v>8.4</v>
      </c>
      <c r="I6" s="2">
        <v>12</v>
      </c>
      <c r="J6" s="2">
        <v>0</v>
      </c>
      <c r="K6" s="2">
        <v>5.5</v>
      </c>
      <c r="L6" s="2">
        <v>13.5</v>
      </c>
      <c r="M6" s="2">
        <v>0</v>
      </c>
      <c r="N6" s="2">
        <f t="shared" ref="N6:N19" si="0">SUM(E6:M6)</f>
        <v>62.9</v>
      </c>
      <c r="O6" s="7">
        <f t="shared" ref="O6:O19" si="1">SUM(D6,N6)</f>
        <v>140.10749999999999</v>
      </c>
      <c r="P6" s="3" t="s">
        <v>115</v>
      </c>
    </row>
    <row r="7" spans="1:16">
      <c r="A7" s="2">
        <v>2</v>
      </c>
      <c r="B7" s="2" t="s">
        <v>116</v>
      </c>
      <c r="C7" s="2">
        <v>3.81</v>
      </c>
      <c r="D7" s="2">
        <v>84.772499999999994</v>
      </c>
      <c r="E7" s="2">
        <v>6</v>
      </c>
      <c r="F7" s="2">
        <v>0</v>
      </c>
      <c r="G7" s="2">
        <v>0</v>
      </c>
      <c r="H7" s="2">
        <v>4.5</v>
      </c>
      <c r="I7" s="2">
        <v>0</v>
      </c>
      <c r="J7" s="2">
        <v>1.5</v>
      </c>
      <c r="K7" s="2">
        <v>1</v>
      </c>
      <c r="L7" s="2">
        <v>7</v>
      </c>
      <c r="M7" s="2">
        <v>0</v>
      </c>
      <c r="N7" s="2">
        <f t="shared" si="0"/>
        <v>20</v>
      </c>
      <c r="O7" s="7">
        <f t="shared" si="1"/>
        <v>104.77249999999999</v>
      </c>
      <c r="P7" s="3" t="s">
        <v>117</v>
      </c>
    </row>
    <row r="8" spans="1:16">
      <c r="A8" s="2">
        <v>3</v>
      </c>
      <c r="B8" s="2" t="s">
        <v>118</v>
      </c>
      <c r="C8" s="2">
        <v>3.19</v>
      </c>
      <c r="D8" s="2">
        <v>70.977500000000006</v>
      </c>
      <c r="E8" s="2">
        <v>9</v>
      </c>
      <c r="F8" s="2">
        <v>0</v>
      </c>
      <c r="G8" s="2">
        <v>0</v>
      </c>
      <c r="H8" s="2">
        <v>8</v>
      </c>
      <c r="I8" s="2">
        <v>7</v>
      </c>
      <c r="J8" s="2">
        <v>1</v>
      </c>
      <c r="K8" s="2">
        <v>0</v>
      </c>
      <c r="L8" s="2">
        <v>8</v>
      </c>
      <c r="M8" s="2">
        <v>0</v>
      </c>
      <c r="N8" s="2">
        <f t="shared" si="0"/>
        <v>33</v>
      </c>
      <c r="O8" s="7">
        <f t="shared" si="1"/>
        <v>103.97750000000001</v>
      </c>
      <c r="P8" s="3" t="s">
        <v>115</v>
      </c>
    </row>
    <row r="9" spans="1:16">
      <c r="A9" s="2">
        <v>4</v>
      </c>
      <c r="B9" s="2" t="s">
        <v>119</v>
      </c>
      <c r="C9" s="2">
        <v>3.15</v>
      </c>
      <c r="D9" s="2">
        <v>70.087500000000006</v>
      </c>
      <c r="E9" s="2">
        <v>2</v>
      </c>
      <c r="F9" s="2">
        <v>0</v>
      </c>
      <c r="G9" s="2">
        <v>0</v>
      </c>
      <c r="H9" s="2">
        <v>12</v>
      </c>
      <c r="I9" s="2">
        <v>12</v>
      </c>
      <c r="J9" s="2">
        <v>0</v>
      </c>
      <c r="K9" s="2">
        <v>6</v>
      </c>
      <c r="L9" s="2">
        <v>1</v>
      </c>
      <c r="M9" s="2">
        <v>0</v>
      </c>
      <c r="N9" s="2">
        <f t="shared" si="0"/>
        <v>33</v>
      </c>
      <c r="O9" s="7">
        <f t="shared" si="1"/>
        <v>103.08750000000001</v>
      </c>
      <c r="P9" s="3" t="s">
        <v>115</v>
      </c>
    </row>
    <row r="10" spans="1:16">
      <c r="A10" s="2">
        <v>5</v>
      </c>
      <c r="B10" s="2" t="s">
        <v>120</v>
      </c>
      <c r="C10" s="2">
        <v>3.28</v>
      </c>
      <c r="D10" s="2">
        <v>72.98</v>
      </c>
      <c r="E10" s="2">
        <v>6</v>
      </c>
      <c r="F10" s="2">
        <v>0</v>
      </c>
      <c r="G10" s="2">
        <v>5</v>
      </c>
      <c r="H10" s="2">
        <v>6</v>
      </c>
      <c r="I10" s="2">
        <v>0</v>
      </c>
      <c r="J10" s="2">
        <v>0</v>
      </c>
      <c r="K10" s="2">
        <v>0</v>
      </c>
      <c r="L10" s="2">
        <v>8.5</v>
      </c>
      <c r="M10" s="2">
        <v>0</v>
      </c>
      <c r="N10" s="2">
        <f t="shared" si="0"/>
        <v>25.5</v>
      </c>
      <c r="O10" s="7">
        <f t="shared" si="1"/>
        <v>98.48</v>
      </c>
      <c r="P10" s="3" t="s">
        <v>117</v>
      </c>
    </row>
    <row r="11" spans="1:16">
      <c r="A11" s="2">
        <v>6</v>
      </c>
      <c r="B11" s="2" t="s">
        <v>121</v>
      </c>
      <c r="C11" s="2">
        <v>3.86</v>
      </c>
      <c r="D11" s="2">
        <v>85.885000000000005</v>
      </c>
      <c r="E11" s="2">
        <v>3</v>
      </c>
      <c r="F11" s="2">
        <v>0</v>
      </c>
      <c r="G11" s="2">
        <v>0</v>
      </c>
      <c r="H11" s="2">
        <v>4.5</v>
      </c>
      <c r="I11" s="2">
        <v>0</v>
      </c>
      <c r="J11" s="2">
        <v>0</v>
      </c>
      <c r="K11" s="2">
        <v>0</v>
      </c>
      <c r="L11" s="2">
        <v>5</v>
      </c>
      <c r="M11" s="2">
        <v>0</v>
      </c>
      <c r="N11" s="2">
        <f t="shared" si="0"/>
        <v>12.5</v>
      </c>
      <c r="O11" s="7">
        <f t="shared" si="1"/>
        <v>98.385000000000005</v>
      </c>
      <c r="P11" s="3" t="s">
        <v>117</v>
      </c>
    </row>
    <row r="12" spans="1:16">
      <c r="A12" s="2">
        <v>7</v>
      </c>
      <c r="B12" s="2" t="s">
        <v>122</v>
      </c>
      <c r="C12" s="2">
        <v>3.08</v>
      </c>
      <c r="D12" s="2">
        <v>69.3</v>
      </c>
      <c r="E12" s="2">
        <v>1</v>
      </c>
      <c r="F12" s="2">
        <v>0</v>
      </c>
      <c r="G12" s="2">
        <v>2</v>
      </c>
      <c r="H12" s="2">
        <v>11.5</v>
      </c>
      <c r="I12" s="2">
        <v>12</v>
      </c>
      <c r="J12" s="2">
        <v>0</v>
      </c>
      <c r="K12" s="2">
        <v>0.5</v>
      </c>
      <c r="L12" s="2">
        <v>1</v>
      </c>
      <c r="M12" s="2">
        <v>0</v>
      </c>
      <c r="N12" s="2">
        <f t="shared" si="0"/>
        <v>28</v>
      </c>
      <c r="O12" s="7">
        <f t="shared" si="1"/>
        <v>97.3</v>
      </c>
      <c r="P12" s="3" t="s">
        <v>123</v>
      </c>
    </row>
    <row r="13" spans="1:16">
      <c r="A13" s="2">
        <v>8</v>
      </c>
      <c r="B13" s="2" t="s">
        <v>124</v>
      </c>
      <c r="C13" s="2">
        <v>3.65</v>
      </c>
      <c r="D13" s="2">
        <v>81.212500000000006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8</v>
      </c>
      <c r="M13" s="2">
        <v>0</v>
      </c>
      <c r="N13" s="2">
        <f t="shared" si="0"/>
        <v>8</v>
      </c>
      <c r="O13" s="7">
        <f t="shared" si="1"/>
        <v>89.212500000000006</v>
      </c>
      <c r="P13" s="3" t="s">
        <v>125</v>
      </c>
    </row>
    <row r="14" spans="1:16">
      <c r="A14" s="2">
        <v>9</v>
      </c>
      <c r="B14" s="2" t="s">
        <v>126</v>
      </c>
      <c r="C14" s="2">
        <v>3.41</v>
      </c>
      <c r="D14" s="2">
        <v>75.872500000000002</v>
      </c>
      <c r="E14" s="2">
        <v>4.5</v>
      </c>
      <c r="F14" s="2">
        <v>0</v>
      </c>
      <c r="G14" s="2">
        <v>0</v>
      </c>
      <c r="H14" s="2">
        <v>0</v>
      </c>
      <c r="I14" s="2">
        <v>2</v>
      </c>
      <c r="J14" s="2">
        <v>0</v>
      </c>
      <c r="K14" s="2">
        <v>0</v>
      </c>
      <c r="L14" s="2">
        <v>5.5</v>
      </c>
      <c r="M14" s="2">
        <v>0</v>
      </c>
      <c r="N14" s="2">
        <f t="shared" si="0"/>
        <v>12</v>
      </c>
      <c r="O14" s="7">
        <f t="shared" si="1"/>
        <v>87.872500000000002</v>
      </c>
      <c r="P14" s="3" t="s">
        <v>123</v>
      </c>
    </row>
    <row r="15" spans="1:16">
      <c r="A15" s="2">
        <v>10</v>
      </c>
      <c r="B15" s="2" t="s">
        <v>127</v>
      </c>
      <c r="C15" s="2">
        <v>3.61</v>
      </c>
      <c r="D15" s="2">
        <v>79.42</v>
      </c>
      <c r="E15" s="2">
        <v>0</v>
      </c>
      <c r="F15" s="2">
        <v>0</v>
      </c>
      <c r="G15" s="2">
        <v>0</v>
      </c>
      <c r="H15" s="2">
        <v>0</v>
      </c>
      <c r="I15" s="2">
        <v>2</v>
      </c>
      <c r="J15" s="2">
        <v>1</v>
      </c>
      <c r="K15" s="2">
        <v>0</v>
      </c>
      <c r="L15" s="2">
        <v>4.5</v>
      </c>
      <c r="M15" s="2">
        <v>0</v>
      </c>
      <c r="N15" s="2">
        <f t="shared" si="0"/>
        <v>7.5</v>
      </c>
      <c r="O15" s="7">
        <f t="shared" si="1"/>
        <v>86.92</v>
      </c>
      <c r="P15" s="3" t="s">
        <v>123</v>
      </c>
    </row>
    <row r="16" spans="1:16">
      <c r="A16" s="2">
        <v>11</v>
      </c>
      <c r="B16" s="2" t="s">
        <v>128</v>
      </c>
      <c r="C16" s="2">
        <v>3.38</v>
      </c>
      <c r="D16" s="2">
        <v>75.2</v>
      </c>
      <c r="E16" s="2">
        <v>2</v>
      </c>
      <c r="F16" s="2">
        <v>0</v>
      </c>
      <c r="G16" s="2">
        <v>0</v>
      </c>
      <c r="H16" s="2">
        <v>2</v>
      </c>
      <c r="I16" s="2">
        <v>1.5</v>
      </c>
      <c r="J16" s="2">
        <v>1</v>
      </c>
      <c r="K16" s="2">
        <v>0</v>
      </c>
      <c r="L16" s="2">
        <v>5</v>
      </c>
      <c r="M16" s="2">
        <v>0</v>
      </c>
      <c r="N16" s="2">
        <f t="shared" si="0"/>
        <v>11.5</v>
      </c>
      <c r="O16" s="7">
        <f t="shared" si="1"/>
        <v>86.7</v>
      </c>
      <c r="P16" s="3" t="s">
        <v>123</v>
      </c>
    </row>
    <row r="17" spans="1:16">
      <c r="A17" s="2">
        <v>12</v>
      </c>
      <c r="B17" s="2" t="s">
        <v>129</v>
      </c>
      <c r="C17" s="2">
        <v>3.34</v>
      </c>
      <c r="D17" s="2">
        <v>74.314999999999998</v>
      </c>
      <c r="E17" s="2">
        <v>2</v>
      </c>
      <c r="F17" s="2">
        <v>0</v>
      </c>
      <c r="G17" s="2">
        <v>0</v>
      </c>
      <c r="H17" s="2">
        <v>4.5</v>
      </c>
      <c r="I17" s="2">
        <v>0</v>
      </c>
      <c r="J17" s="2">
        <v>1</v>
      </c>
      <c r="K17" s="2">
        <v>0</v>
      </c>
      <c r="L17" s="2">
        <v>3.5</v>
      </c>
      <c r="M17" s="2">
        <v>0</v>
      </c>
      <c r="N17" s="2">
        <f t="shared" si="0"/>
        <v>11</v>
      </c>
      <c r="O17" s="7">
        <f t="shared" si="1"/>
        <v>85.314999999999998</v>
      </c>
      <c r="P17" s="3" t="s">
        <v>115</v>
      </c>
    </row>
    <row r="18" spans="1:16">
      <c r="A18" s="2">
        <v>13</v>
      </c>
      <c r="B18" s="2" t="s">
        <v>130</v>
      </c>
      <c r="C18" s="2">
        <v>3.45</v>
      </c>
      <c r="D18" s="2">
        <v>76.672499999999999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2</v>
      </c>
      <c r="L18" s="2">
        <v>0</v>
      </c>
      <c r="M18" s="2">
        <v>0</v>
      </c>
      <c r="N18" s="2">
        <f t="shared" si="0"/>
        <v>2</v>
      </c>
      <c r="O18" s="7">
        <f t="shared" si="1"/>
        <v>78.672499999999999</v>
      </c>
      <c r="P18" s="3" t="s">
        <v>115</v>
      </c>
    </row>
    <row r="19" spans="1:16">
      <c r="A19" s="2">
        <v>14</v>
      </c>
      <c r="B19" s="2" t="s">
        <v>131</v>
      </c>
      <c r="C19" s="2">
        <v>3.04</v>
      </c>
      <c r="D19" s="2">
        <v>67.64</v>
      </c>
      <c r="E19" s="2">
        <v>0</v>
      </c>
      <c r="F19" s="2">
        <v>0</v>
      </c>
      <c r="G19" s="2">
        <v>0</v>
      </c>
      <c r="H19" s="2">
        <v>4.5</v>
      </c>
      <c r="I19" s="2">
        <v>0</v>
      </c>
      <c r="J19" s="2">
        <v>0</v>
      </c>
      <c r="K19" s="2">
        <v>2.5</v>
      </c>
      <c r="L19" s="2">
        <v>2.5</v>
      </c>
      <c r="M19" s="2">
        <v>0</v>
      </c>
      <c r="N19" s="2">
        <f t="shared" si="0"/>
        <v>9.5</v>
      </c>
      <c r="O19" s="7">
        <f t="shared" si="1"/>
        <v>77.14</v>
      </c>
      <c r="P19" s="3" t="s">
        <v>117</v>
      </c>
    </row>
  </sheetData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Q8" sqref="Q8"/>
    </sheetView>
  </sheetViews>
  <sheetFormatPr defaultColWidth="8.75" defaultRowHeight="14.25"/>
  <cols>
    <col min="15" max="15" width="9.5"/>
    <col min="16" max="16" width="19.125" customWidth="1"/>
  </cols>
  <sheetData>
    <row r="1" spans="1:16" ht="39.950000000000003" customHeight="1">
      <c r="A1" s="15" t="s">
        <v>132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8"/>
    </row>
    <row r="3" spans="1:16">
      <c r="A3" s="18" t="s">
        <v>4</v>
      </c>
      <c r="B3" s="18"/>
      <c r="C3" s="8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9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34</v>
      </c>
      <c r="C6" s="2">
        <v>3.73</v>
      </c>
      <c r="D6" s="2">
        <v>82.992500000000007</v>
      </c>
      <c r="E6" s="2">
        <v>1</v>
      </c>
      <c r="F6" s="2">
        <v>0</v>
      </c>
      <c r="G6" s="2">
        <v>0</v>
      </c>
      <c r="H6" s="2">
        <v>9.5</v>
      </c>
      <c r="I6" s="2">
        <v>12</v>
      </c>
      <c r="J6" s="2">
        <v>2</v>
      </c>
      <c r="K6" s="2">
        <v>0</v>
      </c>
      <c r="L6" s="2">
        <v>9</v>
      </c>
      <c r="M6" s="2">
        <v>0</v>
      </c>
      <c r="N6" s="2">
        <f t="shared" ref="N6:N13" si="0">SUM(E6:M6)</f>
        <v>33.5</v>
      </c>
      <c r="O6" s="7">
        <f>SUM(D6,N6)</f>
        <v>116.49250000000001</v>
      </c>
      <c r="P6" s="8" t="s">
        <v>133</v>
      </c>
    </row>
    <row r="7" spans="1:16">
      <c r="A7" s="2">
        <v>2</v>
      </c>
      <c r="B7" s="2" t="s">
        <v>134</v>
      </c>
      <c r="C7" s="2">
        <v>2.83</v>
      </c>
      <c r="D7" s="2">
        <v>63.674999999999997</v>
      </c>
      <c r="E7" s="2">
        <v>14.5</v>
      </c>
      <c r="F7" s="2">
        <v>0</v>
      </c>
      <c r="G7" s="2">
        <v>6</v>
      </c>
      <c r="H7" s="2">
        <v>8.1</v>
      </c>
      <c r="I7" s="2">
        <v>12</v>
      </c>
      <c r="J7" s="2">
        <v>2</v>
      </c>
      <c r="K7" s="2">
        <v>2.5</v>
      </c>
      <c r="L7" s="2">
        <v>2.5</v>
      </c>
      <c r="M7" s="2">
        <v>0</v>
      </c>
      <c r="N7" s="2">
        <f t="shared" si="0"/>
        <v>47.6</v>
      </c>
      <c r="O7" s="7">
        <f t="shared" ref="O7:O21" si="1">SUM(D7,N7)</f>
        <v>111.27500000000001</v>
      </c>
      <c r="P7" s="8" t="s">
        <v>133</v>
      </c>
    </row>
    <row r="8" spans="1:16">
      <c r="A8" s="2">
        <v>3</v>
      </c>
      <c r="B8" s="2" t="s">
        <v>135</v>
      </c>
      <c r="C8" s="2">
        <v>2.58</v>
      </c>
      <c r="D8" s="2">
        <v>56.737499999999997</v>
      </c>
      <c r="E8" s="2">
        <v>24</v>
      </c>
      <c r="F8" s="2">
        <v>0</v>
      </c>
      <c r="G8" s="2">
        <v>9</v>
      </c>
      <c r="H8" s="2">
        <v>3.9</v>
      </c>
      <c r="I8" s="2">
        <v>12</v>
      </c>
      <c r="J8" s="2">
        <v>2</v>
      </c>
      <c r="K8" s="2">
        <v>0</v>
      </c>
      <c r="L8" s="2">
        <v>2</v>
      </c>
      <c r="M8" s="2">
        <v>0</v>
      </c>
      <c r="N8" s="2">
        <f t="shared" si="0"/>
        <v>52.9</v>
      </c>
      <c r="O8" s="7">
        <f t="shared" si="1"/>
        <v>109.6375</v>
      </c>
      <c r="P8" s="8" t="s">
        <v>136</v>
      </c>
    </row>
    <row r="9" spans="1:16">
      <c r="A9" s="2">
        <v>4</v>
      </c>
      <c r="B9" s="2" t="s">
        <v>137</v>
      </c>
      <c r="C9" s="2">
        <v>3.56</v>
      </c>
      <c r="D9" s="2">
        <v>79.209999999999994</v>
      </c>
      <c r="E9" s="2">
        <v>2</v>
      </c>
      <c r="F9" s="2">
        <v>0</v>
      </c>
      <c r="G9" s="2">
        <v>0</v>
      </c>
      <c r="H9" s="2">
        <v>7.1</v>
      </c>
      <c r="I9" s="2">
        <v>12</v>
      </c>
      <c r="J9" s="2">
        <v>2</v>
      </c>
      <c r="K9" s="2">
        <v>2</v>
      </c>
      <c r="L9" s="2">
        <v>3</v>
      </c>
      <c r="M9" s="2">
        <v>0</v>
      </c>
      <c r="N9" s="2">
        <f t="shared" si="0"/>
        <v>28.1</v>
      </c>
      <c r="O9" s="7">
        <f t="shared" si="1"/>
        <v>107.31</v>
      </c>
      <c r="P9" s="8" t="s">
        <v>133</v>
      </c>
    </row>
    <row r="10" spans="1:16">
      <c r="A10" s="2">
        <v>5</v>
      </c>
      <c r="B10" s="2" t="s">
        <v>138</v>
      </c>
      <c r="C10" s="2">
        <v>3.5</v>
      </c>
      <c r="D10" s="2">
        <v>77.875</v>
      </c>
      <c r="E10" s="2">
        <v>14</v>
      </c>
      <c r="F10" s="2">
        <v>0</v>
      </c>
      <c r="G10" s="2">
        <v>0</v>
      </c>
      <c r="H10" s="2">
        <v>4.5</v>
      </c>
      <c r="I10" s="2">
        <v>0</v>
      </c>
      <c r="J10" s="2">
        <v>0</v>
      </c>
      <c r="K10" s="2">
        <v>2</v>
      </c>
      <c r="L10" s="2">
        <v>3</v>
      </c>
      <c r="M10" s="2">
        <v>0</v>
      </c>
      <c r="N10" s="2">
        <f t="shared" si="0"/>
        <v>23.5</v>
      </c>
      <c r="O10" s="7">
        <f t="shared" si="1"/>
        <v>101.375</v>
      </c>
      <c r="P10" s="8" t="s">
        <v>133</v>
      </c>
    </row>
    <row r="11" spans="1:16">
      <c r="A11" s="2">
        <v>6</v>
      </c>
      <c r="B11" s="2" t="s">
        <v>139</v>
      </c>
      <c r="C11" s="2">
        <v>3.13</v>
      </c>
      <c r="D11" s="2">
        <v>69.64</v>
      </c>
      <c r="E11" s="2">
        <v>1</v>
      </c>
      <c r="F11" s="2">
        <v>0</v>
      </c>
      <c r="G11" s="2">
        <v>0</v>
      </c>
      <c r="H11" s="2">
        <v>11.1</v>
      </c>
      <c r="I11" s="2">
        <v>12</v>
      </c>
      <c r="J11" s="2">
        <v>4</v>
      </c>
      <c r="K11" s="2">
        <v>1</v>
      </c>
      <c r="L11" s="2">
        <v>1.5</v>
      </c>
      <c r="M11" s="2">
        <v>0</v>
      </c>
      <c r="N11" s="2">
        <f t="shared" si="0"/>
        <v>30.6</v>
      </c>
      <c r="O11" s="7">
        <f t="shared" si="1"/>
        <v>100.24</v>
      </c>
      <c r="P11" s="8" t="s">
        <v>133</v>
      </c>
    </row>
    <row r="12" spans="1:16">
      <c r="A12" s="2">
        <v>7</v>
      </c>
      <c r="B12" s="2" t="s">
        <v>140</v>
      </c>
      <c r="C12" s="2">
        <v>3.69</v>
      </c>
      <c r="D12" s="2">
        <v>82.1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12.5</v>
      </c>
      <c r="M12" s="2">
        <v>0</v>
      </c>
      <c r="N12" s="2">
        <f t="shared" si="0"/>
        <v>17.5</v>
      </c>
      <c r="O12" s="7">
        <f t="shared" si="1"/>
        <v>99.6</v>
      </c>
      <c r="P12" s="8" t="s">
        <v>136</v>
      </c>
    </row>
    <row r="13" spans="1:16">
      <c r="A13" s="2">
        <v>8</v>
      </c>
      <c r="B13" s="2" t="s">
        <v>141</v>
      </c>
      <c r="C13" s="2">
        <v>3.08</v>
      </c>
      <c r="D13" s="2">
        <v>68.53</v>
      </c>
      <c r="E13" s="2">
        <v>3</v>
      </c>
      <c r="F13" s="2">
        <v>0</v>
      </c>
      <c r="G13" s="2">
        <v>0</v>
      </c>
      <c r="H13" s="2">
        <v>11.6</v>
      </c>
      <c r="I13" s="2">
        <v>12</v>
      </c>
      <c r="J13" s="2">
        <v>0</v>
      </c>
      <c r="K13" s="2">
        <v>0</v>
      </c>
      <c r="L13" s="2">
        <v>3</v>
      </c>
      <c r="M13" s="2">
        <v>0</v>
      </c>
      <c r="N13" s="2">
        <f t="shared" si="0"/>
        <v>29.6</v>
      </c>
      <c r="O13" s="7">
        <f t="shared" si="1"/>
        <v>98.13</v>
      </c>
      <c r="P13" s="8" t="s">
        <v>133</v>
      </c>
    </row>
    <row r="14" spans="1:16">
      <c r="A14" s="2">
        <v>9</v>
      </c>
      <c r="B14" s="2" t="s">
        <v>142</v>
      </c>
      <c r="C14" s="2">
        <v>3.51</v>
      </c>
      <c r="D14" s="2">
        <v>78.099999999999994</v>
      </c>
      <c r="E14" s="2">
        <v>12.5</v>
      </c>
      <c r="F14" s="2">
        <v>0</v>
      </c>
      <c r="G14" s="2">
        <v>2</v>
      </c>
      <c r="H14" s="2">
        <v>0</v>
      </c>
      <c r="I14" s="2">
        <v>2</v>
      </c>
      <c r="J14" s="2">
        <v>0</v>
      </c>
      <c r="K14" s="2">
        <v>0</v>
      </c>
      <c r="L14" s="2">
        <v>3.5</v>
      </c>
      <c r="M14" s="2">
        <v>0</v>
      </c>
      <c r="N14" s="2">
        <v>20</v>
      </c>
      <c r="O14" s="7">
        <f t="shared" si="1"/>
        <v>98.1</v>
      </c>
      <c r="P14" s="8" t="s">
        <v>133</v>
      </c>
    </row>
    <row r="15" spans="1:16">
      <c r="A15" s="2">
        <v>10</v>
      </c>
      <c r="B15" s="2" t="s">
        <v>143</v>
      </c>
      <c r="C15" s="2">
        <v>3.14</v>
      </c>
      <c r="D15" s="2">
        <v>69.87</v>
      </c>
      <c r="E15" s="2">
        <v>3</v>
      </c>
      <c r="F15" s="2">
        <v>0</v>
      </c>
      <c r="G15" s="2">
        <v>0</v>
      </c>
      <c r="H15" s="2">
        <v>5</v>
      </c>
      <c r="I15" s="2">
        <v>12</v>
      </c>
      <c r="J15" s="2">
        <v>2</v>
      </c>
      <c r="K15" s="2">
        <v>4</v>
      </c>
      <c r="L15" s="2">
        <v>2</v>
      </c>
      <c r="M15" s="2">
        <v>0</v>
      </c>
      <c r="N15" s="2">
        <f t="shared" ref="N15:N21" si="2">SUM(E15:M15)</f>
        <v>28</v>
      </c>
      <c r="O15" s="7">
        <f t="shared" si="1"/>
        <v>97.87</v>
      </c>
      <c r="P15" s="8" t="s">
        <v>136</v>
      </c>
    </row>
    <row r="16" spans="1:16">
      <c r="A16" s="2">
        <v>11</v>
      </c>
      <c r="B16" s="2" t="s">
        <v>144</v>
      </c>
      <c r="C16" s="2">
        <v>3.31</v>
      </c>
      <c r="D16" s="2">
        <v>73.647499999999994</v>
      </c>
      <c r="E16" s="2">
        <v>3</v>
      </c>
      <c r="F16" s="2">
        <v>0</v>
      </c>
      <c r="G16" s="2">
        <v>0</v>
      </c>
      <c r="H16" s="2">
        <v>6</v>
      </c>
      <c r="I16" s="2">
        <v>2</v>
      </c>
      <c r="J16" s="2">
        <v>0</v>
      </c>
      <c r="K16" s="2">
        <v>0</v>
      </c>
      <c r="L16" s="2">
        <v>8.5</v>
      </c>
      <c r="M16" s="2">
        <v>0</v>
      </c>
      <c r="N16" s="2">
        <f t="shared" si="2"/>
        <v>19.5</v>
      </c>
      <c r="O16" s="7">
        <f t="shared" si="1"/>
        <v>93.147499999999994</v>
      </c>
      <c r="P16" s="8" t="s">
        <v>136</v>
      </c>
    </row>
    <row r="17" spans="1:16">
      <c r="A17" s="2">
        <v>12</v>
      </c>
      <c r="B17" s="2" t="s">
        <v>50</v>
      </c>
      <c r="C17" s="2">
        <v>3.58</v>
      </c>
      <c r="D17" s="2">
        <v>80</v>
      </c>
      <c r="E17" s="2">
        <v>4</v>
      </c>
      <c r="F17" s="2">
        <v>0</v>
      </c>
      <c r="G17" s="2">
        <v>0</v>
      </c>
      <c r="H17" s="2">
        <v>0</v>
      </c>
      <c r="I17" s="2">
        <v>4</v>
      </c>
      <c r="J17" s="2">
        <v>2</v>
      </c>
      <c r="K17" s="2">
        <v>0</v>
      </c>
      <c r="L17" s="2">
        <v>3</v>
      </c>
      <c r="M17" s="2">
        <v>0</v>
      </c>
      <c r="N17" s="2">
        <f t="shared" si="2"/>
        <v>13</v>
      </c>
      <c r="O17" s="7">
        <f t="shared" si="1"/>
        <v>93</v>
      </c>
      <c r="P17" s="8" t="s">
        <v>51</v>
      </c>
    </row>
    <row r="18" spans="1:16">
      <c r="A18" s="2">
        <v>13</v>
      </c>
      <c r="B18" s="2" t="s">
        <v>145</v>
      </c>
      <c r="C18" s="2">
        <v>2.83</v>
      </c>
      <c r="D18" s="2">
        <v>63.674999999999997</v>
      </c>
      <c r="E18" s="2">
        <v>0</v>
      </c>
      <c r="F18" s="2">
        <v>0</v>
      </c>
      <c r="G18" s="2">
        <v>0</v>
      </c>
      <c r="H18" s="2">
        <v>2.6</v>
      </c>
      <c r="I18" s="2">
        <v>12</v>
      </c>
      <c r="J18" s="2">
        <v>1</v>
      </c>
      <c r="K18" s="2">
        <v>8.5</v>
      </c>
      <c r="L18" s="2">
        <v>4</v>
      </c>
      <c r="M18" s="2">
        <v>0</v>
      </c>
      <c r="N18" s="2">
        <f t="shared" si="2"/>
        <v>28.1</v>
      </c>
      <c r="O18" s="7">
        <f t="shared" si="1"/>
        <v>91.775000000000006</v>
      </c>
      <c r="P18" s="8" t="s">
        <v>51</v>
      </c>
    </row>
    <row r="19" spans="1:16">
      <c r="A19" s="2">
        <v>14</v>
      </c>
      <c r="B19" s="2" t="s">
        <v>146</v>
      </c>
      <c r="C19" s="2">
        <v>2.85</v>
      </c>
      <c r="D19" s="2">
        <v>65.12</v>
      </c>
      <c r="E19" s="2">
        <v>3</v>
      </c>
      <c r="F19" s="2">
        <v>0</v>
      </c>
      <c r="G19" s="2">
        <v>0</v>
      </c>
      <c r="H19" s="2">
        <v>3.6</v>
      </c>
      <c r="I19" s="2">
        <v>12</v>
      </c>
      <c r="J19" s="2">
        <v>0</v>
      </c>
      <c r="K19" s="2">
        <v>0</v>
      </c>
      <c r="L19" s="2">
        <v>1.5</v>
      </c>
      <c r="M19" s="2">
        <v>0</v>
      </c>
      <c r="N19" s="2">
        <f t="shared" si="2"/>
        <v>20.100000000000001</v>
      </c>
      <c r="O19" s="7">
        <f t="shared" si="1"/>
        <v>85.22</v>
      </c>
      <c r="P19" s="8" t="s">
        <v>133</v>
      </c>
    </row>
    <row r="20" spans="1:16">
      <c r="A20" s="2">
        <v>15</v>
      </c>
      <c r="B20" s="2" t="s">
        <v>147</v>
      </c>
      <c r="C20" s="2">
        <v>3.53</v>
      </c>
      <c r="D20" s="2">
        <v>79.424999999999997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3</v>
      </c>
      <c r="M20" s="2">
        <v>0</v>
      </c>
      <c r="N20" s="2">
        <f t="shared" si="2"/>
        <v>3</v>
      </c>
      <c r="O20" s="7">
        <f t="shared" si="1"/>
        <v>82.424999999999997</v>
      </c>
      <c r="P20" s="8" t="s">
        <v>136</v>
      </c>
    </row>
    <row r="21" spans="1:16">
      <c r="A21" s="2">
        <v>16</v>
      </c>
      <c r="B21" s="2" t="s">
        <v>148</v>
      </c>
      <c r="C21" s="2">
        <v>3.3</v>
      </c>
      <c r="D21" s="2">
        <v>73.424999999999997</v>
      </c>
      <c r="E21" s="2">
        <v>3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1.5</v>
      </c>
      <c r="M21" s="2">
        <v>0</v>
      </c>
      <c r="N21" s="2">
        <f t="shared" si="2"/>
        <v>4.5</v>
      </c>
      <c r="O21" s="7">
        <f t="shared" si="1"/>
        <v>77.924999999999997</v>
      </c>
      <c r="P21" s="8" t="s">
        <v>149</v>
      </c>
    </row>
  </sheetData>
  <sortState ref="B6:P21">
    <sortCondition descending="1" ref="O6:O21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4"/>
  <sheetViews>
    <sheetView workbookViewId="0">
      <selection activeCell="P8" sqref="P8"/>
    </sheetView>
  </sheetViews>
  <sheetFormatPr defaultColWidth="8.75" defaultRowHeight="14.25"/>
  <cols>
    <col min="15" max="15" width="9.5"/>
    <col min="16" max="16" width="14.125" customWidth="1"/>
  </cols>
  <sheetData>
    <row r="1" spans="1:16" ht="39.950000000000003" customHeight="1">
      <c r="A1" s="15" t="s">
        <v>150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3"/>
    </row>
    <row r="3" spans="1:16">
      <c r="A3" s="18" t="s">
        <v>4</v>
      </c>
      <c r="B3" s="18"/>
      <c r="C3" s="3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5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9</v>
      </c>
      <c r="B6" s="2" t="s">
        <v>151</v>
      </c>
      <c r="C6" s="2">
        <v>2.95</v>
      </c>
      <c r="D6" s="2">
        <f t="shared" ref="D6:D14" si="0">C6*22.25</f>
        <v>65.637500000000003</v>
      </c>
      <c r="E6" s="2">
        <v>7.5</v>
      </c>
      <c r="F6" s="2">
        <v>0</v>
      </c>
      <c r="G6" s="2">
        <v>20</v>
      </c>
      <c r="H6" s="2">
        <v>6.3</v>
      </c>
      <c r="I6" s="2">
        <v>9</v>
      </c>
      <c r="J6" s="2">
        <v>6</v>
      </c>
      <c r="K6" s="2">
        <v>0</v>
      </c>
      <c r="L6" s="2">
        <v>7.5</v>
      </c>
      <c r="M6" s="2">
        <v>0</v>
      </c>
      <c r="N6" s="2">
        <f t="shared" ref="N6:N14" si="1">SUM(E6:M6)</f>
        <v>56.3</v>
      </c>
      <c r="O6" s="7">
        <f t="shared" ref="O6:O14" si="2">D6+N6</f>
        <v>121.9375</v>
      </c>
      <c r="P6" s="3" t="s">
        <v>152</v>
      </c>
    </row>
    <row r="7" spans="1:16">
      <c r="A7" s="2">
        <v>2</v>
      </c>
      <c r="B7" s="2" t="s">
        <v>153</v>
      </c>
      <c r="C7" s="2">
        <v>3.25</v>
      </c>
      <c r="D7" s="2">
        <f t="shared" si="0"/>
        <v>72.3125</v>
      </c>
      <c r="E7" s="2">
        <v>2</v>
      </c>
      <c r="F7" s="2">
        <v>0</v>
      </c>
      <c r="G7" s="2">
        <v>1.5</v>
      </c>
      <c r="H7" s="2">
        <v>4</v>
      </c>
      <c r="I7" s="2">
        <v>12</v>
      </c>
      <c r="J7" s="2">
        <v>1</v>
      </c>
      <c r="K7" s="2">
        <v>4</v>
      </c>
      <c r="L7" s="2">
        <v>5.5</v>
      </c>
      <c r="M7" s="2">
        <v>0</v>
      </c>
      <c r="N7" s="2">
        <f t="shared" si="1"/>
        <v>30</v>
      </c>
      <c r="O7" s="7">
        <f t="shared" si="2"/>
        <v>102.3125</v>
      </c>
      <c r="P7" s="3" t="s">
        <v>154</v>
      </c>
    </row>
    <row r="8" spans="1:16">
      <c r="A8" s="2">
        <v>4</v>
      </c>
      <c r="B8" s="2" t="s">
        <v>155</v>
      </c>
      <c r="C8" s="2">
        <v>3.72</v>
      </c>
      <c r="D8" s="2">
        <f t="shared" si="0"/>
        <v>82.77</v>
      </c>
      <c r="E8" s="2">
        <v>2</v>
      </c>
      <c r="F8" s="2">
        <v>0</v>
      </c>
      <c r="G8" s="2">
        <v>0</v>
      </c>
      <c r="H8" s="2">
        <v>8.1</v>
      </c>
      <c r="I8" s="2">
        <v>0</v>
      </c>
      <c r="J8" s="2">
        <v>2</v>
      </c>
      <c r="K8" s="2">
        <v>0</v>
      </c>
      <c r="L8" s="2">
        <v>4</v>
      </c>
      <c r="M8" s="2">
        <v>0</v>
      </c>
      <c r="N8" s="2">
        <f t="shared" si="1"/>
        <v>16.100000000000001</v>
      </c>
      <c r="O8" s="7">
        <f t="shared" si="2"/>
        <v>98.87</v>
      </c>
      <c r="P8" s="3" t="s">
        <v>154</v>
      </c>
    </row>
    <row r="9" spans="1:16">
      <c r="A9" s="2">
        <v>7</v>
      </c>
      <c r="B9" s="2" t="s">
        <v>156</v>
      </c>
      <c r="C9" s="2">
        <v>3.22</v>
      </c>
      <c r="D9" s="2">
        <f t="shared" si="0"/>
        <v>71.644999999999996</v>
      </c>
      <c r="E9" s="2">
        <v>0</v>
      </c>
      <c r="F9" s="2">
        <v>0</v>
      </c>
      <c r="G9" s="2">
        <v>2</v>
      </c>
      <c r="H9" s="2">
        <v>2</v>
      </c>
      <c r="I9" s="2">
        <v>4</v>
      </c>
      <c r="J9" s="2">
        <v>0</v>
      </c>
      <c r="K9" s="2">
        <v>5.5</v>
      </c>
      <c r="L9" s="2">
        <v>4</v>
      </c>
      <c r="M9" s="2">
        <v>0</v>
      </c>
      <c r="N9" s="2">
        <f t="shared" si="1"/>
        <v>17.5</v>
      </c>
      <c r="O9" s="7">
        <f t="shared" si="2"/>
        <v>89.144999999999996</v>
      </c>
      <c r="P9" s="3" t="s">
        <v>152</v>
      </c>
    </row>
    <row r="10" spans="1:16">
      <c r="A10" s="2">
        <v>3</v>
      </c>
      <c r="B10" s="2" t="s">
        <v>157</v>
      </c>
      <c r="C10" s="2">
        <v>3.61</v>
      </c>
      <c r="D10" s="2">
        <f t="shared" si="0"/>
        <v>80.322500000000005</v>
      </c>
      <c r="E10" s="2">
        <v>3</v>
      </c>
      <c r="F10" s="2">
        <v>0</v>
      </c>
      <c r="G10" s="2">
        <v>0</v>
      </c>
      <c r="H10" s="2">
        <v>2</v>
      </c>
      <c r="I10" s="2">
        <v>0</v>
      </c>
      <c r="J10" s="2">
        <v>0</v>
      </c>
      <c r="K10" s="2">
        <v>1</v>
      </c>
      <c r="L10" s="2">
        <v>1.5</v>
      </c>
      <c r="M10" s="2">
        <v>0</v>
      </c>
      <c r="N10" s="2">
        <f t="shared" si="1"/>
        <v>7.5</v>
      </c>
      <c r="O10" s="7">
        <f t="shared" si="2"/>
        <v>87.822500000000005</v>
      </c>
      <c r="P10" s="3" t="s">
        <v>53</v>
      </c>
    </row>
    <row r="11" spans="1:16">
      <c r="A11" s="2">
        <v>6</v>
      </c>
      <c r="B11" s="2" t="s">
        <v>158</v>
      </c>
      <c r="C11" s="2">
        <v>3.44</v>
      </c>
      <c r="D11" s="2">
        <f t="shared" si="0"/>
        <v>76.540000000000006</v>
      </c>
      <c r="E11" s="2">
        <v>3</v>
      </c>
      <c r="F11" s="2">
        <v>0</v>
      </c>
      <c r="G11" s="2">
        <v>0</v>
      </c>
      <c r="H11" s="2">
        <v>2</v>
      </c>
      <c r="I11" s="2">
        <v>0</v>
      </c>
      <c r="J11" s="2">
        <v>0</v>
      </c>
      <c r="K11" s="2">
        <v>1</v>
      </c>
      <c r="L11" s="2">
        <v>2</v>
      </c>
      <c r="M11" s="2">
        <v>0</v>
      </c>
      <c r="N11" s="2">
        <f t="shared" si="1"/>
        <v>8</v>
      </c>
      <c r="O11" s="7">
        <f t="shared" si="2"/>
        <v>84.54</v>
      </c>
      <c r="P11" s="3" t="s">
        <v>53</v>
      </c>
    </row>
    <row r="12" spans="1:16">
      <c r="A12" s="2">
        <v>8</v>
      </c>
      <c r="B12" s="2" t="s">
        <v>159</v>
      </c>
      <c r="C12" s="2">
        <v>3.29</v>
      </c>
      <c r="D12" s="2">
        <f t="shared" si="0"/>
        <v>73.202500000000001</v>
      </c>
      <c r="E12" s="2">
        <v>0</v>
      </c>
      <c r="F12" s="2">
        <v>0</v>
      </c>
      <c r="G12" s="2">
        <v>0</v>
      </c>
      <c r="H12" s="2">
        <v>2</v>
      </c>
      <c r="I12" s="2">
        <v>0</v>
      </c>
      <c r="J12" s="2">
        <v>2</v>
      </c>
      <c r="K12" s="2">
        <v>0</v>
      </c>
      <c r="L12" s="2">
        <v>5.5</v>
      </c>
      <c r="M12" s="2">
        <v>0</v>
      </c>
      <c r="N12" s="2">
        <f t="shared" si="1"/>
        <v>9.5</v>
      </c>
      <c r="O12" s="7">
        <f t="shared" si="2"/>
        <v>82.702500000000001</v>
      </c>
      <c r="P12" s="3" t="s">
        <v>53</v>
      </c>
    </row>
    <row r="13" spans="1:16">
      <c r="A13" s="2">
        <v>1</v>
      </c>
      <c r="B13" s="2" t="s">
        <v>160</v>
      </c>
      <c r="C13" s="2">
        <v>3.1</v>
      </c>
      <c r="D13" s="2">
        <f t="shared" si="0"/>
        <v>68.974999999999994</v>
      </c>
      <c r="E13" s="2">
        <v>0</v>
      </c>
      <c r="F13" s="2">
        <v>0</v>
      </c>
      <c r="G13" s="2">
        <v>0</v>
      </c>
      <c r="H13" s="2">
        <v>6</v>
      </c>
      <c r="I13" s="2">
        <v>0</v>
      </c>
      <c r="J13" s="2">
        <v>1</v>
      </c>
      <c r="K13" s="2">
        <v>0</v>
      </c>
      <c r="L13" s="2">
        <v>5.5</v>
      </c>
      <c r="M13" s="2">
        <v>0</v>
      </c>
      <c r="N13" s="2">
        <f t="shared" si="1"/>
        <v>12.5</v>
      </c>
      <c r="O13" s="7">
        <f t="shared" si="2"/>
        <v>81.474999999999994</v>
      </c>
      <c r="P13" s="3" t="s">
        <v>53</v>
      </c>
    </row>
    <row r="14" spans="1:16">
      <c r="A14" s="2">
        <v>5</v>
      </c>
      <c r="B14" s="2" t="s">
        <v>161</v>
      </c>
      <c r="C14" s="2">
        <v>3.33</v>
      </c>
      <c r="D14" s="2">
        <f t="shared" si="0"/>
        <v>74.092500000000001</v>
      </c>
      <c r="E14" s="2">
        <v>1</v>
      </c>
      <c r="F14" s="2">
        <v>0</v>
      </c>
      <c r="G14" s="2">
        <v>2</v>
      </c>
      <c r="H14" s="2">
        <v>0</v>
      </c>
      <c r="I14" s="2">
        <v>0</v>
      </c>
      <c r="J14" s="2">
        <v>1</v>
      </c>
      <c r="K14" s="2">
        <v>0</v>
      </c>
      <c r="L14" s="2">
        <v>1</v>
      </c>
      <c r="M14" s="2">
        <v>0</v>
      </c>
      <c r="N14" s="2">
        <f t="shared" si="1"/>
        <v>5</v>
      </c>
      <c r="O14" s="7">
        <f t="shared" si="2"/>
        <v>79.092500000000001</v>
      </c>
      <c r="P14" s="3" t="s">
        <v>53</v>
      </c>
    </row>
  </sheetData>
  <sortState ref="A6:P14">
    <sortCondition descending="1" ref="O6:O14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workbookViewId="0">
      <selection activeCell="L25" sqref="L25"/>
    </sheetView>
  </sheetViews>
  <sheetFormatPr defaultColWidth="8.75" defaultRowHeight="14.25"/>
  <cols>
    <col min="15" max="15" width="9.5"/>
    <col min="16" max="16" width="14.25" customWidth="1"/>
  </cols>
  <sheetData>
    <row r="1" spans="1:16" ht="39.950000000000003" customHeight="1">
      <c r="A1" s="15" t="s">
        <v>162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6" t="s">
        <v>1</v>
      </c>
      <c r="B2" s="16"/>
      <c r="C2" s="17" t="s">
        <v>2</v>
      </c>
      <c r="D2" s="17"/>
      <c r="E2" s="18" t="s">
        <v>3</v>
      </c>
      <c r="F2" s="18"/>
      <c r="G2" s="18"/>
      <c r="H2" s="18"/>
      <c r="I2" s="18"/>
      <c r="J2" s="18"/>
      <c r="K2" s="18"/>
      <c r="L2" s="18"/>
      <c r="M2" s="18"/>
      <c r="N2" s="18"/>
      <c r="O2" s="18"/>
      <c r="P2" s="3"/>
    </row>
    <row r="3" spans="1:16">
      <c r="A3" s="18" t="s">
        <v>4</v>
      </c>
      <c r="B3" s="18"/>
      <c r="C3" s="3"/>
      <c r="D3" s="1" t="s">
        <v>5</v>
      </c>
      <c r="E3" s="18" t="s">
        <v>6</v>
      </c>
      <c r="F3" s="18"/>
      <c r="G3" s="18"/>
      <c r="H3" s="18" t="s">
        <v>7</v>
      </c>
      <c r="I3" s="18"/>
      <c r="J3" s="18"/>
      <c r="K3" s="18" t="s">
        <v>8</v>
      </c>
      <c r="L3" s="18"/>
      <c r="M3" s="18"/>
      <c r="N3" s="18" t="s">
        <v>9</v>
      </c>
      <c r="O3" s="16" t="s">
        <v>10</v>
      </c>
      <c r="P3" s="16" t="s">
        <v>11</v>
      </c>
    </row>
    <row r="4" spans="1:16" ht="48">
      <c r="A4" s="18" t="s">
        <v>12</v>
      </c>
      <c r="B4" s="18"/>
      <c r="C4" s="1" t="s">
        <v>13</v>
      </c>
      <c r="D4" s="1" t="s">
        <v>14</v>
      </c>
      <c r="E4" s="1" t="s">
        <v>15</v>
      </c>
      <c r="F4" s="1" t="s">
        <v>16</v>
      </c>
      <c r="G4" s="1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18"/>
      <c r="O4" s="16"/>
      <c r="P4" s="16"/>
    </row>
    <row r="5" spans="1:16" ht="24">
      <c r="A5" s="5" t="s">
        <v>24</v>
      </c>
      <c r="B5" s="6" t="s">
        <v>25</v>
      </c>
      <c r="C5" s="2"/>
      <c r="D5" s="2">
        <v>100</v>
      </c>
      <c r="E5" s="1" t="s">
        <v>26</v>
      </c>
      <c r="F5" s="1" t="s">
        <v>26</v>
      </c>
      <c r="G5" s="1" t="s">
        <v>26</v>
      </c>
      <c r="H5" s="2">
        <v>12</v>
      </c>
      <c r="I5" s="2">
        <v>12</v>
      </c>
      <c r="J5" s="2">
        <v>6</v>
      </c>
      <c r="K5" s="2">
        <v>10</v>
      </c>
      <c r="L5" s="2">
        <v>10</v>
      </c>
      <c r="M5" s="2">
        <v>10</v>
      </c>
      <c r="N5" s="18"/>
      <c r="O5" s="16"/>
      <c r="P5" s="16"/>
    </row>
    <row r="6" spans="1:16">
      <c r="A6" s="2">
        <v>1</v>
      </c>
      <c r="B6" s="2" t="s">
        <v>163</v>
      </c>
      <c r="C6" s="2">
        <v>3.29</v>
      </c>
      <c r="D6" s="2">
        <v>73.202500000000001</v>
      </c>
      <c r="E6" s="11">
        <v>19.5</v>
      </c>
      <c r="F6" s="12">
        <v>0</v>
      </c>
      <c r="G6" s="11">
        <v>2.5</v>
      </c>
      <c r="H6" s="2">
        <v>9.6</v>
      </c>
      <c r="I6" s="2">
        <v>1</v>
      </c>
      <c r="J6" s="2">
        <v>0</v>
      </c>
      <c r="K6" s="13">
        <v>2</v>
      </c>
      <c r="L6" s="13">
        <v>3</v>
      </c>
      <c r="M6" s="2">
        <v>0</v>
      </c>
      <c r="N6" s="2">
        <f>SUM(E6:M6)</f>
        <v>37.6</v>
      </c>
      <c r="O6" s="7">
        <f>SUM(D6,N6)</f>
        <v>110.80249999999999</v>
      </c>
      <c r="P6" s="3" t="s">
        <v>164</v>
      </c>
    </row>
    <row r="7" spans="1:16">
      <c r="A7" s="2">
        <v>2</v>
      </c>
      <c r="B7" s="2" t="s">
        <v>165</v>
      </c>
      <c r="C7" s="2">
        <v>3.58</v>
      </c>
      <c r="D7" s="2">
        <v>79.655000000000001</v>
      </c>
      <c r="E7" s="11">
        <v>7</v>
      </c>
      <c r="F7" s="12">
        <v>0</v>
      </c>
      <c r="G7" s="11">
        <v>4</v>
      </c>
      <c r="H7" s="2">
        <v>9.5</v>
      </c>
      <c r="I7" s="2">
        <v>0</v>
      </c>
      <c r="J7" s="2">
        <v>0</v>
      </c>
      <c r="K7" s="2">
        <v>0</v>
      </c>
      <c r="L7" s="2">
        <v>4.5</v>
      </c>
      <c r="M7" s="2">
        <v>0</v>
      </c>
      <c r="N7" s="2">
        <f>SUM(E7:M7)</f>
        <v>25</v>
      </c>
      <c r="O7" s="7">
        <f>SUM(D7,N7)</f>
        <v>104.655</v>
      </c>
      <c r="P7" s="3" t="s">
        <v>164</v>
      </c>
    </row>
    <row r="8" spans="1:16">
      <c r="A8" s="2">
        <v>3</v>
      </c>
      <c r="B8" s="2" t="s">
        <v>166</v>
      </c>
      <c r="C8" s="11">
        <v>3.3</v>
      </c>
      <c r="D8" s="2">
        <v>74.424999999999997</v>
      </c>
      <c r="E8" s="11">
        <v>15</v>
      </c>
      <c r="F8" s="2">
        <v>0</v>
      </c>
      <c r="G8" s="2">
        <v>0</v>
      </c>
      <c r="H8" s="13">
        <v>2</v>
      </c>
      <c r="I8" s="13">
        <v>5</v>
      </c>
      <c r="J8" s="13">
        <v>2</v>
      </c>
      <c r="K8" s="2">
        <v>0</v>
      </c>
      <c r="L8" s="2">
        <v>4.5</v>
      </c>
      <c r="M8" s="2">
        <v>0</v>
      </c>
      <c r="N8" s="2">
        <f>SUM(E8:M8)</f>
        <v>28.5</v>
      </c>
      <c r="O8" s="7">
        <f>SUM(D8,N8)</f>
        <v>102.925</v>
      </c>
      <c r="P8" s="3" t="s">
        <v>164</v>
      </c>
    </row>
    <row r="9" spans="1:16">
      <c r="A9" s="2">
        <v>4</v>
      </c>
      <c r="B9" s="2" t="s">
        <v>167</v>
      </c>
      <c r="C9" s="2">
        <v>3.38</v>
      </c>
      <c r="D9" s="2">
        <v>75.204999999999998</v>
      </c>
      <c r="E9" s="12">
        <v>0</v>
      </c>
      <c r="F9" s="12">
        <v>0</v>
      </c>
      <c r="G9" s="2">
        <v>0</v>
      </c>
      <c r="H9" s="13">
        <v>2</v>
      </c>
      <c r="I9" s="2">
        <v>10</v>
      </c>
      <c r="J9" s="2">
        <v>0</v>
      </c>
      <c r="K9" s="2">
        <v>0</v>
      </c>
      <c r="L9" s="13">
        <v>4</v>
      </c>
      <c r="M9" s="2">
        <v>0</v>
      </c>
      <c r="N9" s="2">
        <f>SUM(E9:M9)</f>
        <v>16</v>
      </c>
      <c r="O9" s="7">
        <f>SUM(D9,N9)</f>
        <v>91.204999999999998</v>
      </c>
      <c r="P9" s="3" t="s">
        <v>168</v>
      </c>
    </row>
  </sheetData>
  <sortState ref="B6:P9">
    <sortCondition descending="1" ref="O6:O9"/>
  </sortState>
  <mergeCells count="12">
    <mergeCell ref="A4:B4"/>
    <mergeCell ref="N3:N5"/>
    <mergeCell ref="O3:O5"/>
    <mergeCell ref="P3:P5"/>
    <mergeCell ref="A1:P1"/>
    <mergeCell ref="A2:B2"/>
    <mergeCell ref="C2:D2"/>
    <mergeCell ref="E2:O2"/>
    <mergeCell ref="A3:B3"/>
    <mergeCell ref="E3:G3"/>
    <mergeCell ref="H3:J3"/>
    <mergeCell ref="K3:M3"/>
  </mergeCells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国家奖学金</vt:lpstr>
      <vt:lpstr>2016级电气</vt:lpstr>
      <vt:lpstr>2016级自动化</vt:lpstr>
      <vt:lpstr>2016级通信</vt:lpstr>
      <vt:lpstr>2016级医工</vt:lpstr>
      <vt:lpstr>2017级电气</vt:lpstr>
      <vt:lpstr>2017级自动化</vt:lpstr>
      <vt:lpstr>2017级通信</vt:lpstr>
      <vt:lpstr>2017级医工</vt:lpstr>
      <vt:lpstr>2018级电气</vt:lpstr>
      <vt:lpstr>2018级自动化</vt:lpstr>
      <vt:lpstr>2018级通信</vt:lpstr>
      <vt:lpstr>2018级医工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马将</cp:lastModifiedBy>
  <cp:lastPrinted>2014-10-27T07:27:00Z</cp:lastPrinted>
  <dcterms:created xsi:type="dcterms:W3CDTF">2014-06-12T07:31:00Z</dcterms:created>
  <dcterms:modified xsi:type="dcterms:W3CDTF">2019-10-09T11:05:43Z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